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'Munka1'!$A$1:$K$141</definedName>
  </definedNames>
  <calcPr fullCalcOnLoad="1"/>
</workbook>
</file>

<file path=xl/sharedStrings.xml><?xml version="1.0" encoding="utf-8"?>
<sst xmlns="http://schemas.openxmlformats.org/spreadsheetml/2006/main" count="127" uniqueCount="70">
  <si>
    <t>/e Ft-ban/</t>
  </si>
  <si>
    <t>Bevételek</t>
  </si>
  <si>
    <t>Módosítás</t>
  </si>
  <si>
    <t>Teljesítés</t>
  </si>
  <si>
    <t>Telj. %-a</t>
  </si>
  <si>
    <t>1. Működési bevételek</t>
  </si>
  <si>
    <t>1. Intézményi működési bevételek</t>
  </si>
  <si>
    <t>2. Támogatások</t>
  </si>
  <si>
    <t>Bevétel összesen:</t>
  </si>
  <si>
    <t>Kiadások</t>
  </si>
  <si>
    <t>1. Működési kiadások</t>
  </si>
  <si>
    <t xml:space="preserve">    - vás.term.szolg. ÁFA</t>
  </si>
  <si>
    <t xml:space="preserve">    - belföldi kiküldetés</t>
  </si>
  <si>
    <t xml:space="preserve">   Működési kiadás összesen:</t>
  </si>
  <si>
    <t>2. Fejlesztási kiadások</t>
  </si>
  <si>
    <t>3. Felújítási kiadások</t>
  </si>
  <si>
    <t>Összes kiadás:</t>
  </si>
  <si>
    <t>1. Személyi juttatások</t>
  </si>
  <si>
    <t>2. munkaadókat terhelő járulékok</t>
  </si>
  <si>
    <t>3. 54 - 57. Dologi kiadások</t>
  </si>
  <si>
    <t xml:space="preserve">    - alapilletmények</t>
  </si>
  <si>
    <t xml:space="preserve">    - irodaszerek</t>
  </si>
  <si>
    <t xml:space="preserve">    - könyvbeszerzés</t>
  </si>
  <si>
    <t>Bevételek és kiadások egyenlege:</t>
  </si>
  <si>
    <t>eFt</t>
  </si>
  <si>
    <t>Kistormás</t>
  </si>
  <si>
    <t>Kölesd</t>
  </si>
  <si>
    <t>Medina</t>
  </si>
  <si>
    <t>Szedres</t>
  </si>
  <si>
    <t>Tengelic</t>
  </si>
  <si>
    <t>Megoszl. %-a</t>
  </si>
  <si>
    <t>Összesen</t>
  </si>
  <si>
    <t xml:space="preserve">    - folyóirat beszerzés</t>
  </si>
  <si>
    <t xml:space="preserve">    - telefon</t>
  </si>
  <si>
    <t>1. normatív állami támogatás- családsegítésre</t>
  </si>
  <si>
    <t>2. normatív állami támogatás- gyermekjóléti szolgálatra</t>
  </si>
  <si>
    <t xml:space="preserve">    - kafetéria juttatás</t>
  </si>
  <si>
    <t xml:space="preserve">    - egyéb információhordozó</t>
  </si>
  <si>
    <t>Eredeti ei.</t>
  </si>
  <si>
    <t>Mód. Ei.</t>
  </si>
  <si>
    <t xml:space="preserve">    - egyéb üzemeltetés</t>
  </si>
  <si>
    <t xml:space="preserve">    - munkáltató által fizetett szja.</t>
  </si>
  <si>
    <t xml:space="preserve">1. Kistérségi tám. családsegítési feladatokra </t>
  </si>
  <si>
    <t xml:space="preserve">2. Kistérségi tám. gyermekjóléti feladatokra </t>
  </si>
  <si>
    <t xml:space="preserve">    - Egészségbiztosítási hj.</t>
  </si>
  <si>
    <t xml:space="preserve">    - Szociális hozzájárulási adó 27%</t>
  </si>
  <si>
    <t xml:space="preserve">    - keresetkiegészítés-bérkompenzáció</t>
  </si>
  <si>
    <t>1. számú melléklet</t>
  </si>
  <si>
    <t>a Sió-Sárvíz Menti Családsegítő és Gyermekjóléti Társulás megszüntetéséről szóló megállapodáshoz</t>
  </si>
  <si>
    <t>A Sió-Sárvízmenti Családsegítő és Gyermekvédelmi Szolgálat</t>
  </si>
  <si>
    <t>1. állami támogatás- családsegítésre</t>
  </si>
  <si>
    <t>2. állami támogatás- gyermekjóléti szolgálatra</t>
  </si>
  <si>
    <t xml:space="preserve">    - keresetkiegészítés</t>
  </si>
  <si>
    <t>1. Támogatások</t>
  </si>
  <si>
    <t>2. Támogatásértékű bevételek-kistérs.önk.tám.</t>
  </si>
  <si>
    <t xml:space="preserve">5. Tartalék </t>
  </si>
  <si>
    <t>Lakosok száma 2011.01.01</t>
  </si>
  <si>
    <t>A bevételi hiány lakosságarányos megtérítési igénye 2012. évre:</t>
  </si>
  <si>
    <t>4. Közvetett ktg. (irányítás,könyvelés, infrastruktúra) 50 eFt/hó</t>
  </si>
  <si>
    <t xml:space="preserve">    - munkáltató által fizetett Szja.</t>
  </si>
  <si>
    <t xml:space="preserve">    - közlekedési költségtérítés</t>
  </si>
  <si>
    <t>4. Közvetett ktg.(irányítás, könyvelés, infrastruktúra) 50 eFt/hó</t>
  </si>
  <si>
    <t>Lakosok száma  2012.01.01</t>
  </si>
  <si>
    <t>Elszámolás összesen a 2012. év és 2013. I. félév alapján:</t>
  </si>
  <si>
    <t>A bevételi többlet lakosságarányosan 2013. I. félévre:</t>
  </si>
  <si>
    <t>Bevételi többlet településre vetítve (Ft)</t>
  </si>
  <si>
    <t>Térítendő forráshiány (Ft)</t>
  </si>
  <si>
    <t>2012. évi költségvetésének teljesítése</t>
  </si>
  <si>
    <t>2013. I. félévi  költségvetésének kalkulált végrehajtása</t>
  </si>
  <si>
    <t>Jelen elszámolás nem tartalmazza a tengelici családgondozó közalkalmaztotti jogviszonyának megszüntetéséből eredő költségeket!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</si>
</sst>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5"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Times New Roman CE"/>
      <family val="0"/>
    </font>
    <font>
      <b/>
      <u val="single"/>
      <sz val="14"/>
      <name val="Times New Roman CE"/>
      <family val="1"/>
    </font>
    <font>
      <sz val="12"/>
      <name val="Times New Roman CE"/>
      <family val="1"/>
    </font>
    <font>
      <sz val="8"/>
      <name val="Arial"/>
      <family val="0"/>
    </font>
    <font>
      <b/>
      <sz val="10"/>
      <name val="Times New Roman CE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3" fontId="3" fillId="0" borderId="1" xfId="0" applyNumberFormat="1" applyFont="1" applyBorder="1" applyAlignment="1">
      <alignment horizontal="center" shrinkToFi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0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10" fontId="3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3" fillId="0" borderId="0" xfId="0" applyFont="1" applyBorder="1" applyAlignment="1">
      <alignment/>
    </xf>
    <xf numFmtId="3" fontId="7" fillId="0" borderId="3" xfId="0" applyNumberFormat="1" applyFont="1" applyBorder="1" applyAlignment="1">
      <alignment horizontal="center" shrinkToFit="1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49" fontId="0" fillId="0" borderId="2" xfId="0" applyNumberForma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0" fontId="10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1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10" fontId="9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10" fontId="10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3" fontId="1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3" fontId="1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0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/>
    </xf>
    <xf numFmtId="0" fontId="12" fillId="0" borderId="4" xfId="0" applyFont="1" applyBorder="1" applyAlignment="1">
      <alignment/>
    </xf>
    <xf numFmtId="0" fontId="0" fillId="0" borderId="4" xfId="0" applyBorder="1" applyAlignment="1">
      <alignment/>
    </xf>
    <xf numFmtId="3" fontId="12" fillId="0" borderId="4" xfId="0" applyNumberFormat="1" applyFont="1" applyBorder="1" applyAlignment="1">
      <alignment/>
    </xf>
    <xf numFmtId="10" fontId="12" fillId="0" borderId="4" xfId="0" applyNumberFormat="1" applyFont="1" applyBorder="1" applyAlignment="1">
      <alignment/>
    </xf>
    <xf numFmtId="3" fontId="12" fillId="0" borderId="4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view="pageBreakPreview" zoomScaleSheetLayoutView="100" workbookViewId="0" topLeftCell="A1">
      <selection activeCell="A1" sqref="A1:K1"/>
    </sheetView>
  </sheetViews>
  <sheetFormatPr defaultColWidth="9.140625" defaultRowHeight="12.75"/>
  <cols>
    <col min="3" max="3" width="10.57421875" style="0" customWidth="1"/>
    <col min="4" max="4" width="10.57421875" style="0" bestFit="1" customWidth="1"/>
    <col min="5" max="5" width="9.28125" style="0" bestFit="1" customWidth="1"/>
    <col min="6" max="6" width="9.57421875" style="0" customWidth="1"/>
    <col min="7" max="10" width="9.421875" style="0" bestFit="1" customWidth="1"/>
    <col min="11" max="11" width="13.00390625" style="0" customWidth="1"/>
    <col min="12" max="12" width="9.00390625" style="0" customWidth="1"/>
  </cols>
  <sheetData>
    <row r="1" spans="1:11" ht="15.75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75">
      <c r="A2" s="66" t="s">
        <v>48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5" spans="1:11" ht="15.75">
      <c r="A5" s="64" t="s">
        <v>49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2" ht="15.75">
      <c r="A6" s="64" t="s">
        <v>67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56"/>
    </row>
    <row r="7" spans="1:12" ht="15">
      <c r="A7" s="65" t="s">
        <v>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56"/>
    </row>
    <row r="8" spans="6:10" ht="12.75">
      <c r="F8" s="1"/>
      <c r="G8" s="1"/>
      <c r="H8" s="1"/>
      <c r="I8" s="1"/>
      <c r="J8" s="1"/>
    </row>
    <row r="9" spans="1:11" ht="18.75">
      <c r="A9" s="2" t="s">
        <v>1</v>
      </c>
      <c r="F9" s="1"/>
      <c r="G9" s="3" t="s">
        <v>38</v>
      </c>
      <c r="H9" s="52" t="s">
        <v>2</v>
      </c>
      <c r="I9" s="52" t="s">
        <v>39</v>
      </c>
      <c r="J9" s="15" t="s">
        <v>3</v>
      </c>
      <c r="K9" s="15" t="s">
        <v>4</v>
      </c>
    </row>
    <row r="10" spans="1:12" s="26" customFormat="1" ht="15">
      <c r="A10"/>
      <c r="B10"/>
      <c r="C10"/>
      <c r="D10"/>
      <c r="E10"/>
      <c r="F10" s="1"/>
      <c r="G10" s="1"/>
      <c r="H10" s="1"/>
      <c r="I10" s="1"/>
      <c r="J10" s="1"/>
      <c r="K10"/>
      <c r="L10" s="23"/>
    </row>
    <row r="11" spans="1:11" s="17" customFormat="1" ht="15">
      <c r="A11" s="23" t="s">
        <v>53</v>
      </c>
      <c r="B11" s="23"/>
      <c r="C11" s="23"/>
      <c r="D11" s="23"/>
      <c r="E11" s="23"/>
      <c r="F11" s="24"/>
      <c r="G11" s="24">
        <f>SUM(G12:G13)</f>
        <v>5892</v>
      </c>
      <c r="H11" s="24">
        <f>SUM(H12:H13)</f>
        <v>0</v>
      </c>
      <c r="I11" s="24">
        <f>SUM(I12:I13)</f>
        <v>5892</v>
      </c>
      <c r="J11" s="24">
        <f>SUM(J12:J13)</f>
        <v>5892</v>
      </c>
      <c r="K11" s="25">
        <f aca="true" t="shared" si="0" ref="K11:K17">J11/I11</f>
        <v>1</v>
      </c>
    </row>
    <row r="12" spans="1:12" s="26" customFormat="1" ht="15">
      <c r="A12" s="17"/>
      <c r="B12" s="17" t="s">
        <v>34</v>
      </c>
      <c r="C12" s="17"/>
      <c r="D12" s="17"/>
      <c r="E12" s="17"/>
      <c r="F12" s="18"/>
      <c r="G12" s="18">
        <v>2946</v>
      </c>
      <c r="H12" s="18">
        <v>0</v>
      </c>
      <c r="I12" s="18">
        <f>G12+H12</f>
        <v>2946</v>
      </c>
      <c r="J12" s="18">
        <v>2946</v>
      </c>
      <c r="K12" s="16">
        <f t="shared" si="0"/>
        <v>1</v>
      </c>
      <c r="L12" s="23"/>
    </row>
    <row r="13" spans="1:11" s="17" customFormat="1" ht="12.75">
      <c r="A13" s="44"/>
      <c r="B13" s="44" t="s">
        <v>35</v>
      </c>
      <c r="C13" s="44"/>
      <c r="D13" s="44"/>
      <c r="E13" s="44"/>
      <c r="F13" s="45"/>
      <c r="G13" s="45">
        <v>2946</v>
      </c>
      <c r="H13" s="45">
        <v>0</v>
      </c>
      <c r="I13" s="18">
        <f>G13+H13</f>
        <v>2946</v>
      </c>
      <c r="J13" s="45">
        <v>2946</v>
      </c>
      <c r="K13" s="16">
        <f t="shared" si="0"/>
        <v>1</v>
      </c>
    </row>
    <row r="14" spans="1:11" s="44" customFormat="1" ht="15">
      <c r="A14" s="46" t="s">
        <v>54</v>
      </c>
      <c r="B14" s="46"/>
      <c r="C14" s="46"/>
      <c r="D14" s="46"/>
      <c r="E14" s="47"/>
      <c r="F14" s="48"/>
      <c r="G14" s="49">
        <f>SUM(G15:G16)</f>
        <v>2410</v>
      </c>
      <c r="H14" s="49">
        <f>SUM(H15:H16)</f>
        <v>0</v>
      </c>
      <c r="I14" s="49">
        <f>G14+H14</f>
        <v>2410</v>
      </c>
      <c r="J14" s="49">
        <f>SUM(J15:J16)</f>
        <v>2410</v>
      </c>
      <c r="K14" s="39">
        <f t="shared" si="0"/>
        <v>1</v>
      </c>
    </row>
    <row r="15" spans="1:11" s="44" customFormat="1" ht="14.25">
      <c r="A15" s="47"/>
      <c r="B15" s="47" t="s">
        <v>42</v>
      </c>
      <c r="C15" s="47"/>
      <c r="D15" s="47"/>
      <c r="E15" s="47"/>
      <c r="F15" s="48"/>
      <c r="G15" s="48">
        <v>1602</v>
      </c>
      <c r="H15" s="48">
        <v>0</v>
      </c>
      <c r="I15" s="48">
        <f>G15+H15</f>
        <v>1602</v>
      </c>
      <c r="J15" s="48">
        <v>1602</v>
      </c>
      <c r="K15" s="50">
        <f t="shared" si="0"/>
        <v>1</v>
      </c>
    </row>
    <row r="16" spans="1:11" s="26" customFormat="1" ht="15" thickBot="1">
      <c r="A16" s="28"/>
      <c r="B16" s="28" t="s">
        <v>43</v>
      </c>
      <c r="C16" s="28"/>
      <c r="D16" s="28"/>
      <c r="E16" s="28"/>
      <c r="F16" s="29"/>
      <c r="G16" s="29">
        <v>808</v>
      </c>
      <c r="H16" s="29">
        <v>0</v>
      </c>
      <c r="I16" s="29">
        <f>G16+H16</f>
        <v>808</v>
      </c>
      <c r="J16" s="29">
        <v>808</v>
      </c>
      <c r="K16" s="51">
        <f t="shared" si="0"/>
        <v>1</v>
      </c>
    </row>
    <row r="17" spans="1:11" s="26" customFormat="1" ht="16.5" thickTop="1">
      <c r="A17" s="31" t="s">
        <v>8</v>
      </c>
      <c r="B17" s="31"/>
      <c r="C17" s="31"/>
      <c r="D17" s="31"/>
      <c r="E17" s="31"/>
      <c r="F17" s="32"/>
      <c r="G17" s="32">
        <f>G11+G14</f>
        <v>8302</v>
      </c>
      <c r="H17" s="32">
        <f>H11+H14</f>
        <v>0</v>
      </c>
      <c r="I17" s="32">
        <f>I11+I14</f>
        <v>8302</v>
      </c>
      <c r="J17" s="32">
        <f>J11+J14</f>
        <v>8302</v>
      </c>
      <c r="K17" s="33">
        <f t="shared" si="0"/>
        <v>1</v>
      </c>
    </row>
    <row r="18" spans="1:11" s="26" customFormat="1" ht="14.25">
      <c r="A18"/>
      <c r="B18"/>
      <c r="C18"/>
      <c r="D18"/>
      <c r="E18"/>
      <c r="F18" s="1"/>
      <c r="G18" s="1"/>
      <c r="H18" s="1"/>
      <c r="I18" s="1"/>
      <c r="J18" s="1"/>
      <c r="K18"/>
    </row>
    <row r="19" spans="1:12" s="34" customFormat="1" ht="18.75">
      <c r="A19" s="2" t="s">
        <v>9</v>
      </c>
      <c r="B19"/>
      <c r="C19"/>
      <c r="D19"/>
      <c r="E19"/>
      <c r="F19" s="1"/>
      <c r="G19" s="3" t="s">
        <v>38</v>
      </c>
      <c r="H19" s="52" t="s">
        <v>2</v>
      </c>
      <c r="I19" s="52" t="s">
        <v>39</v>
      </c>
      <c r="J19" s="15" t="s">
        <v>3</v>
      </c>
      <c r="K19" s="15" t="s">
        <v>4</v>
      </c>
      <c r="L19" s="31"/>
    </row>
    <row r="20" spans="1:10" ht="18.75">
      <c r="A20" s="2"/>
      <c r="F20" s="1"/>
      <c r="G20" s="1"/>
      <c r="H20" s="1"/>
      <c r="I20" s="1"/>
      <c r="J20" s="1"/>
    </row>
    <row r="21" spans="1:11" ht="15.75">
      <c r="A21" s="6" t="s">
        <v>10</v>
      </c>
      <c r="B21" s="7"/>
      <c r="C21" s="7"/>
      <c r="D21" s="7"/>
      <c r="E21" s="7"/>
      <c r="F21" s="8"/>
      <c r="G21" s="8"/>
      <c r="H21" s="8"/>
      <c r="I21" s="8"/>
      <c r="J21" s="8"/>
      <c r="K21" s="7"/>
    </row>
    <row r="22" spans="1:11" ht="15">
      <c r="A22" s="35"/>
      <c r="B22" s="35" t="s">
        <v>17</v>
      </c>
      <c r="C22" s="35"/>
      <c r="D22" s="35"/>
      <c r="E22" s="36"/>
      <c r="F22" s="36"/>
      <c r="G22" s="36">
        <f>SUM(G23:G26)</f>
        <v>5208</v>
      </c>
      <c r="H22" s="36">
        <f>SUM(H23:H26)</f>
        <v>776</v>
      </c>
      <c r="I22" s="37">
        <f>SUM(I23:I26)</f>
        <v>5984</v>
      </c>
      <c r="J22" s="36">
        <f>SUM(J23:J26)</f>
        <v>5984</v>
      </c>
      <c r="K22" s="38">
        <f aca="true" t="shared" si="1" ref="K22:K46">J22/I22</f>
        <v>1</v>
      </c>
    </row>
    <row r="23" spans="1:12" ht="15.75">
      <c r="A23" s="17"/>
      <c r="B23" s="17" t="s">
        <v>20</v>
      </c>
      <c r="C23" s="17"/>
      <c r="D23" s="17"/>
      <c r="E23" s="18"/>
      <c r="F23" s="18"/>
      <c r="G23" s="18">
        <v>4875</v>
      </c>
      <c r="H23" s="18">
        <v>0</v>
      </c>
      <c r="I23" s="18">
        <f aca="true" t="shared" si="2" ref="I23:I29">G23+H23</f>
        <v>4875</v>
      </c>
      <c r="J23" s="18">
        <v>4875</v>
      </c>
      <c r="K23" s="20">
        <f t="shared" si="1"/>
        <v>1</v>
      </c>
      <c r="L23" s="7"/>
    </row>
    <row r="24" spans="1:11" s="35" customFormat="1" ht="15">
      <c r="A24" s="17"/>
      <c r="B24" s="17" t="s">
        <v>46</v>
      </c>
      <c r="C24" s="17"/>
      <c r="D24" s="17"/>
      <c r="E24" s="18"/>
      <c r="F24" s="18"/>
      <c r="G24" s="18">
        <v>97</v>
      </c>
      <c r="H24" s="18">
        <v>369</v>
      </c>
      <c r="I24" s="18">
        <f t="shared" si="2"/>
        <v>466</v>
      </c>
      <c r="J24" s="18">
        <v>466</v>
      </c>
      <c r="K24" s="20">
        <f t="shared" si="1"/>
        <v>1</v>
      </c>
    </row>
    <row r="25" spans="2:11" s="17" customFormat="1" ht="12.75">
      <c r="B25" s="17" t="s">
        <v>60</v>
      </c>
      <c r="E25" s="18"/>
      <c r="F25" s="18"/>
      <c r="G25" s="18">
        <v>0</v>
      </c>
      <c r="H25" s="18">
        <v>407</v>
      </c>
      <c r="I25" s="18">
        <f t="shared" si="2"/>
        <v>407</v>
      </c>
      <c r="J25" s="18">
        <v>407</v>
      </c>
      <c r="K25" s="20">
        <f t="shared" si="1"/>
        <v>1</v>
      </c>
    </row>
    <row r="26" spans="2:11" s="17" customFormat="1" ht="12.75">
      <c r="B26" s="17" t="s">
        <v>36</v>
      </c>
      <c r="E26" s="18"/>
      <c r="F26" s="18"/>
      <c r="G26" s="18">
        <v>236</v>
      </c>
      <c r="H26" s="18">
        <v>0</v>
      </c>
      <c r="I26" s="18">
        <f t="shared" si="2"/>
        <v>236</v>
      </c>
      <c r="J26" s="18">
        <v>236</v>
      </c>
      <c r="K26" s="20">
        <f t="shared" si="1"/>
        <v>1</v>
      </c>
    </row>
    <row r="27" spans="1:11" s="17" customFormat="1" ht="15">
      <c r="A27" s="35"/>
      <c r="B27" s="35" t="s">
        <v>18</v>
      </c>
      <c r="C27" s="35"/>
      <c r="D27" s="35"/>
      <c r="E27" s="36"/>
      <c r="F27" s="36"/>
      <c r="G27" s="36">
        <f>SUM(G28:G29)</f>
        <v>1343</v>
      </c>
      <c r="H27" s="36">
        <f>SUM(H28:H29)</f>
        <v>208</v>
      </c>
      <c r="I27" s="36">
        <f t="shared" si="2"/>
        <v>1551</v>
      </c>
      <c r="J27" s="36">
        <f>SUM(J28:J29)</f>
        <v>1551</v>
      </c>
      <c r="K27" s="38">
        <f t="shared" si="1"/>
        <v>1</v>
      </c>
    </row>
    <row r="28" spans="1:11" s="17" customFormat="1" ht="14.25">
      <c r="A28"/>
      <c r="B28" t="s">
        <v>45</v>
      </c>
      <c r="C28"/>
      <c r="D28"/>
      <c r="E28" s="1"/>
      <c r="F28" s="1"/>
      <c r="G28" s="1">
        <v>1343</v>
      </c>
      <c r="H28" s="1">
        <v>192</v>
      </c>
      <c r="I28" s="21">
        <f t="shared" si="2"/>
        <v>1535</v>
      </c>
      <c r="J28" s="18">
        <v>1535</v>
      </c>
      <c r="K28" s="20">
        <f t="shared" si="1"/>
        <v>1</v>
      </c>
    </row>
    <row r="29" spans="1:11" s="35" customFormat="1" ht="15">
      <c r="A29"/>
      <c r="B29" t="s">
        <v>44</v>
      </c>
      <c r="C29"/>
      <c r="D29"/>
      <c r="E29" s="1"/>
      <c r="F29" s="1"/>
      <c r="G29" s="1">
        <v>0</v>
      </c>
      <c r="H29" s="1">
        <v>16</v>
      </c>
      <c r="I29" s="21">
        <f t="shared" si="2"/>
        <v>16</v>
      </c>
      <c r="J29" s="18">
        <v>16</v>
      </c>
      <c r="K29" s="20">
        <f t="shared" si="1"/>
        <v>1</v>
      </c>
    </row>
    <row r="30" spans="1:11" ht="15">
      <c r="A30" s="23"/>
      <c r="B30" s="23" t="s">
        <v>19</v>
      </c>
      <c r="C30" s="23"/>
      <c r="D30" s="23"/>
      <c r="E30" s="24"/>
      <c r="F30" s="24"/>
      <c r="G30" s="24">
        <f>SUM(G31:G39)</f>
        <v>429</v>
      </c>
      <c r="H30" s="24">
        <f>SUM(H31:H39)</f>
        <v>-12</v>
      </c>
      <c r="I30" s="24">
        <f>SUM(G30:H30)</f>
        <v>417</v>
      </c>
      <c r="J30" s="24">
        <f>SUM(J31:J39)</f>
        <v>417</v>
      </c>
      <c r="K30" s="39">
        <f t="shared" si="1"/>
        <v>1</v>
      </c>
    </row>
    <row r="31" spans="2:11" ht="12.75">
      <c r="B31" s="10" t="s">
        <v>21</v>
      </c>
      <c r="E31" s="1"/>
      <c r="F31" s="1"/>
      <c r="G31" s="1">
        <v>5</v>
      </c>
      <c r="H31" s="1">
        <v>-2</v>
      </c>
      <c r="I31" s="1">
        <f>G31+H31</f>
        <v>3</v>
      </c>
      <c r="J31" s="1">
        <v>3</v>
      </c>
      <c r="K31" s="20">
        <f t="shared" si="1"/>
        <v>1</v>
      </c>
    </row>
    <row r="32" spans="1:11" s="23" customFormat="1" ht="15">
      <c r="A32"/>
      <c r="B32" s="10" t="s">
        <v>22</v>
      </c>
      <c r="C32"/>
      <c r="D32"/>
      <c r="E32" s="1"/>
      <c r="F32" s="1"/>
      <c r="G32" s="1">
        <v>20</v>
      </c>
      <c r="H32" s="1">
        <v>2</v>
      </c>
      <c r="I32" s="1">
        <f aca="true" t="shared" si="3" ref="I32:I39">G32+H32</f>
        <v>22</v>
      </c>
      <c r="J32" s="1">
        <v>22</v>
      </c>
      <c r="K32" s="20">
        <f t="shared" si="1"/>
        <v>1</v>
      </c>
    </row>
    <row r="33" spans="2:11" ht="12.75">
      <c r="B33" s="10" t="s">
        <v>32</v>
      </c>
      <c r="E33" s="1"/>
      <c r="F33" s="1"/>
      <c r="G33" s="1">
        <v>20</v>
      </c>
      <c r="H33" s="1">
        <v>-3</v>
      </c>
      <c r="I33" s="1">
        <f t="shared" si="3"/>
        <v>17</v>
      </c>
      <c r="J33" s="1">
        <v>17</v>
      </c>
      <c r="K33" s="9">
        <f t="shared" si="1"/>
        <v>1</v>
      </c>
    </row>
    <row r="34" spans="2:11" ht="12.75">
      <c r="B34" s="10" t="s">
        <v>37</v>
      </c>
      <c r="E34" s="1"/>
      <c r="F34" s="1"/>
      <c r="G34" s="1">
        <v>5</v>
      </c>
      <c r="H34" s="1">
        <v>-1</v>
      </c>
      <c r="I34" s="1">
        <f t="shared" si="3"/>
        <v>4</v>
      </c>
      <c r="J34" s="1">
        <v>4</v>
      </c>
      <c r="K34" s="9">
        <f t="shared" si="1"/>
        <v>1</v>
      </c>
    </row>
    <row r="35" spans="2:11" ht="12.75">
      <c r="B35" s="10" t="s">
        <v>33</v>
      </c>
      <c r="E35" s="1"/>
      <c r="F35" s="1"/>
      <c r="G35" s="1">
        <v>20</v>
      </c>
      <c r="H35" s="1">
        <v>4</v>
      </c>
      <c r="I35" s="1">
        <f t="shared" si="3"/>
        <v>24</v>
      </c>
      <c r="J35" s="1">
        <v>24</v>
      </c>
      <c r="K35" s="9">
        <f t="shared" si="1"/>
        <v>1</v>
      </c>
    </row>
    <row r="36" spans="2:11" ht="12.75">
      <c r="B36" s="10" t="s">
        <v>40</v>
      </c>
      <c r="E36" s="1"/>
      <c r="F36" s="1"/>
      <c r="G36" s="1">
        <v>10</v>
      </c>
      <c r="H36" s="1">
        <v>0</v>
      </c>
      <c r="I36" s="1">
        <f t="shared" si="3"/>
        <v>10</v>
      </c>
      <c r="J36" s="1">
        <v>10</v>
      </c>
      <c r="K36" s="20">
        <f t="shared" si="1"/>
        <v>1</v>
      </c>
    </row>
    <row r="37" spans="2:11" ht="12.75">
      <c r="B37" s="10" t="s">
        <v>11</v>
      </c>
      <c r="E37" s="1"/>
      <c r="F37" s="1"/>
      <c r="G37" s="1">
        <v>12</v>
      </c>
      <c r="H37" s="1">
        <v>3</v>
      </c>
      <c r="I37" s="1">
        <f t="shared" si="3"/>
        <v>15</v>
      </c>
      <c r="J37" s="1">
        <v>15</v>
      </c>
      <c r="K37" s="9">
        <f t="shared" si="1"/>
        <v>1</v>
      </c>
    </row>
    <row r="38" spans="1:11" ht="12.75">
      <c r="A38" s="53"/>
      <c r="B38" s="54" t="s">
        <v>12</v>
      </c>
      <c r="C38" s="53"/>
      <c r="D38" s="53"/>
      <c r="E38" s="55"/>
      <c r="F38" s="55"/>
      <c r="G38" s="55">
        <v>300</v>
      </c>
      <c r="H38" s="55">
        <v>-13</v>
      </c>
      <c r="I38" s="55">
        <f t="shared" si="3"/>
        <v>287</v>
      </c>
      <c r="J38" s="55">
        <v>287</v>
      </c>
      <c r="K38" s="9">
        <f t="shared" si="1"/>
        <v>1</v>
      </c>
    </row>
    <row r="39" spans="1:11" ht="13.5" thickBot="1">
      <c r="A39" s="12"/>
      <c r="B39" s="22" t="s">
        <v>59</v>
      </c>
      <c r="C39" s="12"/>
      <c r="D39" s="12"/>
      <c r="E39" s="13"/>
      <c r="F39" s="13"/>
      <c r="G39" s="13">
        <v>37</v>
      </c>
      <c r="H39" s="13">
        <v>-2</v>
      </c>
      <c r="I39" s="13">
        <f t="shared" si="3"/>
        <v>35</v>
      </c>
      <c r="J39" s="13">
        <v>35</v>
      </c>
      <c r="K39" s="62">
        <f t="shared" si="1"/>
        <v>1</v>
      </c>
    </row>
    <row r="40" spans="1:11" ht="15.75" thickTop="1">
      <c r="A40" s="23" t="s">
        <v>13</v>
      </c>
      <c r="B40" s="40"/>
      <c r="C40" s="23"/>
      <c r="D40" s="23"/>
      <c r="E40" s="24"/>
      <c r="F40" s="24"/>
      <c r="G40" s="24">
        <f>G22+G27+G30</f>
        <v>6980</v>
      </c>
      <c r="H40" s="24">
        <f>H22+H27+H30</f>
        <v>972</v>
      </c>
      <c r="I40" s="24">
        <f>I22+I27+I30</f>
        <v>7952</v>
      </c>
      <c r="J40" s="24">
        <f>J22+J27+J30</f>
        <v>7952</v>
      </c>
      <c r="K40" s="39">
        <f t="shared" si="1"/>
        <v>1</v>
      </c>
    </row>
    <row r="41" spans="2:11" ht="15.75">
      <c r="B41" s="10"/>
      <c r="E41" s="1"/>
      <c r="F41" s="1"/>
      <c r="G41" s="1"/>
      <c r="H41" s="1"/>
      <c r="I41" s="1"/>
      <c r="J41" s="1"/>
      <c r="K41" s="11"/>
    </row>
    <row r="42" spans="1:11" ht="15">
      <c r="A42" s="23" t="s">
        <v>14</v>
      </c>
      <c r="B42" s="40"/>
      <c r="C42" s="23"/>
      <c r="D42" s="23"/>
      <c r="E42" s="24"/>
      <c r="F42" s="24"/>
      <c r="G42" s="24">
        <v>0</v>
      </c>
      <c r="H42" s="24">
        <v>0</v>
      </c>
      <c r="I42" s="24">
        <f>SUM(G42:H42)</f>
        <v>0</v>
      </c>
      <c r="J42" s="24">
        <v>0</v>
      </c>
      <c r="K42" s="39">
        <v>0</v>
      </c>
    </row>
    <row r="43" spans="1:12" s="26" customFormat="1" ht="15">
      <c r="A43" s="23" t="s">
        <v>15</v>
      </c>
      <c r="B43" s="40"/>
      <c r="C43" s="23"/>
      <c r="D43" s="23"/>
      <c r="E43" s="24"/>
      <c r="F43" s="24"/>
      <c r="G43" s="24">
        <v>0</v>
      </c>
      <c r="H43" s="24">
        <v>0</v>
      </c>
      <c r="I43" s="24">
        <f>SUM(G43:H43)</f>
        <v>0</v>
      </c>
      <c r="J43" s="24">
        <v>0</v>
      </c>
      <c r="K43" s="39">
        <v>0</v>
      </c>
      <c r="L43" s="23"/>
    </row>
    <row r="44" spans="1:11" ht="32.25" customHeight="1">
      <c r="A44" s="71" t="s">
        <v>58</v>
      </c>
      <c r="B44" s="72"/>
      <c r="C44" s="72"/>
      <c r="D44" s="72"/>
      <c r="E44" s="72"/>
      <c r="F44" s="72"/>
      <c r="G44" s="24">
        <v>0</v>
      </c>
      <c r="H44" s="24">
        <v>600</v>
      </c>
      <c r="I44" s="24">
        <f>SUM(G44:H44)</f>
        <v>600</v>
      </c>
      <c r="J44" s="24">
        <v>600</v>
      </c>
      <c r="K44" s="39">
        <f t="shared" si="1"/>
        <v>1</v>
      </c>
    </row>
    <row r="45" spans="1:12" s="26" customFormat="1" ht="15.75" thickBot="1">
      <c r="A45" s="27" t="s">
        <v>55</v>
      </c>
      <c r="B45" s="27"/>
      <c r="C45" s="27"/>
      <c r="D45" s="27"/>
      <c r="E45" s="27"/>
      <c r="F45" s="30"/>
      <c r="G45" s="30">
        <v>1322</v>
      </c>
      <c r="H45" s="30">
        <v>-1322</v>
      </c>
      <c r="I45" s="30">
        <f>SUM(G45:H45)</f>
        <v>0</v>
      </c>
      <c r="J45" s="30">
        <v>0</v>
      </c>
      <c r="K45" s="57">
        <v>0</v>
      </c>
      <c r="L45" s="23"/>
    </row>
    <row r="46" spans="1:12" s="26" customFormat="1" ht="16.5" thickTop="1">
      <c r="A46" s="31" t="s">
        <v>16</v>
      </c>
      <c r="B46" s="31"/>
      <c r="C46" s="31"/>
      <c r="D46" s="31"/>
      <c r="E46" s="31"/>
      <c r="F46" s="32"/>
      <c r="G46" s="32">
        <f>SUM(G40:G45)</f>
        <v>8302</v>
      </c>
      <c r="H46" s="32">
        <f>SUM(H40:H45)</f>
        <v>250</v>
      </c>
      <c r="I46" s="32">
        <f>SUM(G46:H46)</f>
        <v>8552</v>
      </c>
      <c r="J46" s="32">
        <f>SUM(J40:J45)</f>
        <v>8552</v>
      </c>
      <c r="K46" s="41">
        <f t="shared" si="1"/>
        <v>1</v>
      </c>
      <c r="L46" s="23"/>
    </row>
    <row r="47" spans="1:11" s="23" customFormat="1" ht="15.75">
      <c r="A47" s="4"/>
      <c r="B47" s="4"/>
      <c r="C47" s="4"/>
      <c r="D47" s="4"/>
      <c r="E47" s="4"/>
      <c r="F47" s="5"/>
      <c r="G47" s="5"/>
      <c r="H47" s="5"/>
      <c r="I47" s="5"/>
      <c r="J47" s="5"/>
      <c r="K47" s="14"/>
    </row>
    <row r="48" spans="1:12" s="34" customFormat="1" ht="15.75">
      <c r="A48" s="31" t="s">
        <v>23</v>
      </c>
      <c r="B48" s="4"/>
      <c r="C48" s="4"/>
      <c r="D48" s="4"/>
      <c r="E48" s="4"/>
      <c r="F48" s="5"/>
      <c r="G48" s="32">
        <f>G17-G46</f>
        <v>0</v>
      </c>
      <c r="H48" s="32">
        <f>H17-H46</f>
        <v>-250</v>
      </c>
      <c r="I48" s="32">
        <f>I17-I46</f>
        <v>-250</v>
      </c>
      <c r="J48" s="32">
        <f>J17-J46</f>
        <v>-250</v>
      </c>
      <c r="K48" s="42"/>
      <c r="L48" s="31"/>
    </row>
    <row r="49" spans="1:12" s="34" customFormat="1" ht="15.75">
      <c r="A49" s="31"/>
      <c r="B49" s="4"/>
      <c r="C49" s="4"/>
      <c r="D49" s="4"/>
      <c r="E49" s="4"/>
      <c r="F49" s="5"/>
      <c r="G49" s="32"/>
      <c r="H49" s="32"/>
      <c r="I49" s="32"/>
      <c r="J49" s="32"/>
      <c r="K49" s="42"/>
      <c r="L49" s="31"/>
    </row>
    <row r="50" spans="1:12" ht="15.75">
      <c r="A50" s="4"/>
      <c r="B50" s="4"/>
      <c r="C50" s="4"/>
      <c r="D50" s="4"/>
      <c r="E50" s="4"/>
      <c r="F50" s="5"/>
      <c r="G50" s="5"/>
      <c r="H50" s="5"/>
      <c r="I50" s="5"/>
      <c r="J50" s="5"/>
      <c r="K50" s="14"/>
      <c r="L50" s="4"/>
    </row>
    <row r="51" spans="1:12" ht="15.75">
      <c r="A51" s="31" t="s">
        <v>57</v>
      </c>
      <c r="B51" s="31"/>
      <c r="C51" s="31"/>
      <c r="D51" s="31"/>
      <c r="E51" s="31"/>
      <c r="F51" s="32"/>
      <c r="G51" s="32"/>
      <c r="H51" s="32"/>
      <c r="I51" s="32"/>
      <c r="J51" s="32"/>
      <c r="K51" s="42"/>
      <c r="L51" s="4"/>
    </row>
    <row r="52" spans="1:12" ht="15.75">
      <c r="A52" s="31"/>
      <c r="B52" s="31"/>
      <c r="C52" s="31"/>
      <c r="D52" s="31"/>
      <c r="E52" s="31"/>
      <c r="F52" s="32"/>
      <c r="G52" s="32"/>
      <c r="H52" s="32"/>
      <c r="I52" s="32"/>
      <c r="J52" s="32"/>
      <c r="K52" s="42"/>
      <c r="L52" s="4"/>
    </row>
    <row r="53" spans="1:12" s="17" customFormat="1" ht="39" customHeight="1">
      <c r="A53" s="31"/>
      <c r="B53" s="31"/>
      <c r="C53" s="73" t="s">
        <v>56</v>
      </c>
      <c r="D53" s="73" t="s">
        <v>30</v>
      </c>
      <c r="E53" s="74" t="s">
        <v>66</v>
      </c>
      <c r="F53" s="75"/>
      <c r="G53" s="32"/>
      <c r="H53" s="32"/>
      <c r="I53" s="32"/>
      <c r="J53" s="32"/>
      <c r="K53" s="42"/>
      <c r="L53" s="31"/>
    </row>
    <row r="54" spans="1:12" s="17" customFormat="1" ht="15.75">
      <c r="A54" s="34" t="s">
        <v>25</v>
      </c>
      <c r="B54" s="34"/>
      <c r="C54" s="34">
        <v>357</v>
      </c>
      <c r="D54" s="76">
        <f>C54/C59</f>
        <v>0.047868061142397424</v>
      </c>
      <c r="E54" s="77">
        <f>INT((J48)*D54*1000)</f>
        <v>-11968</v>
      </c>
      <c r="F54" s="77"/>
      <c r="G54" s="18"/>
      <c r="H54" s="18"/>
      <c r="I54" s="18"/>
      <c r="J54" s="18"/>
      <c r="K54" s="43"/>
      <c r="L54" s="31"/>
    </row>
    <row r="55" spans="1:12" s="17" customFormat="1" ht="15.75">
      <c r="A55" s="34" t="s">
        <v>26</v>
      </c>
      <c r="B55" s="34"/>
      <c r="C55" s="34">
        <v>1537</v>
      </c>
      <c r="D55" s="76">
        <f>C55/C59</f>
        <v>0.2060874229015822</v>
      </c>
      <c r="E55" s="77">
        <f>INT((J48)*D55*1000)</f>
        <v>-51522</v>
      </c>
      <c r="F55" s="77"/>
      <c r="G55" s="18"/>
      <c r="H55" s="18"/>
      <c r="I55" s="18"/>
      <c r="J55" s="18"/>
      <c r="K55" s="43"/>
      <c r="L55" s="31"/>
    </row>
    <row r="56" spans="1:12" s="17" customFormat="1" ht="15.75">
      <c r="A56" s="34" t="s">
        <v>27</v>
      </c>
      <c r="B56" s="34"/>
      <c r="C56" s="34">
        <v>829</v>
      </c>
      <c r="D56" s="76">
        <f>C56/C59</f>
        <v>0.11115580584607133</v>
      </c>
      <c r="E56" s="77">
        <f>INT((J48)*D56*1000)</f>
        <v>-27789</v>
      </c>
      <c r="F56" s="77"/>
      <c r="G56" s="18"/>
      <c r="H56" s="18"/>
      <c r="I56" s="18"/>
      <c r="J56" s="18"/>
      <c r="K56" s="43"/>
      <c r="L56" s="31"/>
    </row>
    <row r="57" spans="1:12" s="17" customFormat="1" ht="15.75">
      <c r="A57" s="34" t="s">
        <v>28</v>
      </c>
      <c r="B57" s="34"/>
      <c r="C57" s="34">
        <v>2345</v>
      </c>
      <c r="D57" s="76">
        <f>C57/C59</f>
        <v>0.31442746044515957</v>
      </c>
      <c r="E57" s="77">
        <f>INT((J48)*D57*1000)</f>
        <v>-78607</v>
      </c>
      <c r="F57" s="77"/>
      <c r="G57" s="18"/>
      <c r="H57" s="18"/>
      <c r="I57" s="18"/>
      <c r="J57" s="18"/>
      <c r="K57" s="43"/>
      <c r="L57" s="31"/>
    </row>
    <row r="58" spans="1:12" s="17" customFormat="1" ht="15.75">
      <c r="A58" s="79" t="s">
        <v>29</v>
      </c>
      <c r="B58" s="79"/>
      <c r="C58" s="79">
        <v>2390</v>
      </c>
      <c r="D58" s="82">
        <f>C58/C59</f>
        <v>0.3204612496647895</v>
      </c>
      <c r="E58" s="83">
        <f>INT((J48)*D58*1000)</f>
        <v>-80116</v>
      </c>
      <c r="F58" s="83"/>
      <c r="G58" s="18"/>
      <c r="H58" s="18"/>
      <c r="I58" s="18"/>
      <c r="J58" s="18"/>
      <c r="K58" s="43"/>
      <c r="L58" s="31"/>
    </row>
    <row r="59" spans="1:12" s="17" customFormat="1" ht="15.75">
      <c r="A59" s="31" t="s">
        <v>31</v>
      </c>
      <c r="B59" s="31"/>
      <c r="C59" s="31">
        <f>SUM(C54:C58)</f>
        <v>7458</v>
      </c>
      <c r="D59" s="33">
        <f>C59/C59</f>
        <v>1</v>
      </c>
      <c r="E59" s="63">
        <f>INT((J48)*D59*1000)</f>
        <v>-250000</v>
      </c>
      <c r="F59" s="63"/>
      <c r="G59" s="32"/>
      <c r="H59" s="32"/>
      <c r="I59" s="32"/>
      <c r="J59" s="32"/>
      <c r="K59" s="42"/>
      <c r="L59" s="31"/>
    </row>
    <row r="60" spans="1:12" s="17" customFormat="1" ht="15.75">
      <c r="A60" s="43"/>
      <c r="B60" s="43"/>
      <c r="C60" s="43"/>
      <c r="D60" s="20"/>
      <c r="E60" s="68"/>
      <c r="F60" s="69"/>
      <c r="G60" s="61"/>
      <c r="H60" s="61"/>
      <c r="I60" s="61"/>
      <c r="J60" s="61"/>
      <c r="K60" s="43"/>
      <c r="L60" s="31"/>
    </row>
    <row r="61" spans="1:12" s="19" customFormat="1" ht="15.75">
      <c r="A61" s="42"/>
      <c r="B61" s="42"/>
      <c r="C61" s="42"/>
      <c r="D61" s="41"/>
      <c r="E61" s="70"/>
      <c r="F61" s="70"/>
      <c r="G61" s="67"/>
      <c r="H61" s="67"/>
      <c r="I61" s="67"/>
      <c r="J61" s="67"/>
      <c r="K61" s="42"/>
      <c r="L61" s="31"/>
    </row>
    <row r="62" spans="1:12" ht="15.75">
      <c r="A62" s="64" t="s">
        <v>49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58"/>
    </row>
    <row r="63" spans="1:11" s="23" customFormat="1" ht="15.75">
      <c r="A63" s="84" t="s">
        <v>68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11" s="23" customFormat="1" ht="15">
      <c r="A64" s="65" t="s">
        <v>0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spans="1:9" ht="12.75">
      <c r="A65" s="17"/>
      <c r="B65" s="17"/>
      <c r="C65" s="17"/>
      <c r="D65" s="17"/>
      <c r="E65" s="17"/>
      <c r="F65" s="17"/>
      <c r="G65" s="17"/>
      <c r="H65" s="17"/>
      <c r="I65" s="17"/>
    </row>
    <row r="66" spans="1:11" ht="18.75">
      <c r="A66" s="2" t="s">
        <v>1</v>
      </c>
      <c r="F66" s="1"/>
      <c r="G66" s="3" t="s">
        <v>38</v>
      </c>
      <c r="H66" s="52" t="s">
        <v>2</v>
      </c>
      <c r="I66" s="52" t="s">
        <v>39</v>
      </c>
      <c r="J66" s="15" t="s">
        <v>3</v>
      </c>
      <c r="K66" s="15" t="s">
        <v>4</v>
      </c>
    </row>
    <row r="67" spans="6:10" ht="12.75">
      <c r="F67" s="1"/>
      <c r="G67" s="1"/>
      <c r="H67" s="1"/>
      <c r="I67" s="1"/>
      <c r="J67" s="1"/>
    </row>
    <row r="68" spans="1:11" ht="15">
      <c r="A68" s="23" t="s">
        <v>5</v>
      </c>
      <c r="B68" s="23"/>
      <c r="C68" s="23"/>
      <c r="D68" s="23"/>
      <c r="E68" s="23"/>
      <c r="F68" s="24"/>
      <c r="G68" s="24">
        <f>SUM(G69)</f>
        <v>0</v>
      </c>
      <c r="H68" s="24">
        <f>SUM(H69)</f>
        <v>0</v>
      </c>
      <c r="I68" s="24">
        <f>SUM(G68:H68)</f>
        <v>0</v>
      </c>
      <c r="J68" s="24">
        <f>SUM(J69)</f>
        <v>0</v>
      </c>
      <c r="K68" s="25">
        <v>0</v>
      </c>
    </row>
    <row r="69" spans="1:11" ht="12.75">
      <c r="A69" s="17"/>
      <c r="B69" s="17" t="s">
        <v>6</v>
      </c>
      <c r="C69" s="17"/>
      <c r="D69" s="17"/>
      <c r="E69" s="17"/>
      <c r="F69" s="18"/>
      <c r="G69" s="18">
        <v>0</v>
      </c>
      <c r="H69" s="18">
        <v>0</v>
      </c>
      <c r="I69" s="18">
        <v>0</v>
      </c>
      <c r="J69" s="18">
        <v>0</v>
      </c>
      <c r="K69" s="16">
        <v>0</v>
      </c>
    </row>
    <row r="70" spans="1:11" ht="15">
      <c r="A70" s="23" t="s">
        <v>7</v>
      </c>
      <c r="B70" s="23"/>
      <c r="C70" s="23"/>
      <c r="D70" s="23"/>
      <c r="E70" s="23"/>
      <c r="F70" s="24"/>
      <c r="G70" s="24">
        <f>SUM(G71:G72)</f>
        <v>10286</v>
      </c>
      <c r="H70" s="24">
        <f>SUM(H71:H72)</f>
        <v>-5143</v>
      </c>
      <c r="I70" s="24">
        <f>SUM(I71:I72)</f>
        <v>5143</v>
      </c>
      <c r="J70" s="24">
        <f>SUM(J71:J72)</f>
        <v>5143</v>
      </c>
      <c r="K70" s="25">
        <f>J70/I70</f>
        <v>1</v>
      </c>
    </row>
    <row r="71" spans="1:11" ht="12.75">
      <c r="A71" s="17"/>
      <c r="B71" s="17" t="s">
        <v>50</v>
      </c>
      <c r="C71" s="17"/>
      <c r="D71" s="17"/>
      <c r="E71" s="17"/>
      <c r="F71" s="18"/>
      <c r="G71" s="18">
        <v>5143</v>
      </c>
      <c r="H71" s="18">
        <v>-2571</v>
      </c>
      <c r="I71" s="18">
        <f>G71+H71</f>
        <v>2572</v>
      </c>
      <c r="J71" s="18">
        <v>2571</v>
      </c>
      <c r="K71" s="16">
        <f>J71/I71</f>
        <v>0.999611197511664</v>
      </c>
    </row>
    <row r="72" spans="1:11" ht="12.75">
      <c r="A72" s="59"/>
      <c r="B72" s="59" t="s">
        <v>51</v>
      </c>
      <c r="C72" s="59"/>
      <c r="D72" s="59"/>
      <c r="E72" s="59"/>
      <c r="F72" s="60"/>
      <c r="G72" s="60">
        <v>5143</v>
      </c>
      <c r="H72" s="60">
        <v>-2572</v>
      </c>
      <c r="I72" s="61">
        <f>G72+H72</f>
        <v>2571</v>
      </c>
      <c r="J72" s="60">
        <v>2572</v>
      </c>
      <c r="K72" s="20">
        <f>J72/I72</f>
        <v>1.0003889537145079</v>
      </c>
    </row>
    <row r="73" spans="1:11" ht="15.75">
      <c r="A73" s="31" t="s">
        <v>8</v>
      </c>
      <c r="B73" s="31"/>
      <c r="C73" s="31"/>
      <c r="D73" s="31"/>
      <c r="E73" s="31"/>
      <c r="F73" s="32"/>
      <c r="G73" s="32">
        <f>G68+G70</f>
        <v>10286</v>
      </c>
      <c r="H73" s="32">
        <f>H68+H70</f>
        <v>-5143</v>
      </c>
      <c r="I73" s="32">
        <f>I68+I70</f>
        <v>5143</v>
      </c>
      <c r="J73" s="32">
        <f>J68+J70</f>
        <v>5143</v>
      </c>
      <c r="K73" s="33">
        <f>J73/I73</f>
        <v>1</v>
      </c>
    </row>
    <row r="74" spans="6:10" ht="12.75">
      <c r="F74" s="1"/>
      <c r="G74" s="1"/>
      <c r="H74" s="1"/>
      <c r="I74" s="1"/>
      <c r="J74" s="1"/>
    </row>
    <row r="75" spans="1:11" ht="18.75">
      <c r="A75" s="2" t="s">
        <v>9</v>
      </c>
      <c r="F75" s="1"/>
      <c r="G75" s="3" t="s">
        <v>38</v>
      </c>
      <c r="H75" s="52" t="s">
        <v>2</v>
      </c>
      <c r="I75" s="52" t="s">
        <v>39</v>
      </c>
      <c r="J75" s="15" t="s">
        <v>3</v>
      </c>
      <c r="K75" s="15" t="s">
        <v>4</v>
      </c>
    </row>
    <row r="76" spans="1:10" ht="18.75">
      <c r="A76" s="2"/>
      <c r="F76" s="1"/>
      <c r="G76" s="1"/>
      <c r="H76" s="1"/>
      <c r="I76" s="1"/>
      <c r="J76" s="1"/>
    </row>
    <row r="77" spans="1:11" ht="15.75">
      <c r="A77" s="6" t="s">
        <v>10</v>
      </c>
      <c r="B77" s="7"/>
      <c r="C77" s="7"/>
      <c r="D77" s="7"/>
      <c r="E77" s="7"/>
      <c r="F77" s="8"/>
      <c r="G77" s="8"/>
      <c r="H77" s="8"/>
      <c r="I77" s="8"/>
      <c r="J77" s="8"/>
      <c r="K77" s="7"/>
    </row>
    <row r="78" spans="1:11" ht="15">
      <c r="A78" s="35"/>
      <c r="B78" s="35" t="s">
        <v>17</v>
      </c>
      <c r="C78" s="35"/>
      <c r="D78" s="35"/>
      <c r="E78" s="36"/>
      <c r="F78" s="36"/>
      <c r="G78" s="36">
        <f>SUM(G79:G82)</f>
        <v>5380</v>
      </c>
      <c r="H78" s="36">
        <f>SUM(H79:H82)</f>
        <v>-2319</v>
      </c>
      <c r="I78" s="37">
        <f>SUM(I79:I82)</f>
        <v>3061</v>
      </c>
      <c r="J78" s="36">
        <f>SUM(J79:J82)</f>
        <v>3061</v>
      </c>
      <c r="K78" s="38">
        <f aca="true" t="shared" si="4" ref="K78:K102">J78/I78</f>
        <v>1</v>
      </c>
    </row>
    <row r="79" spans="1:11" ht="12.75">
      <c r="A79" s="17"/>
      <c r="B79" s="17" t="s">
        <v>20</v>
      </c>
      <c r="C79" s="17"/>
      <c r="D79" s="17"/>
      <c r="E79" s="18"/>
      <c r="F79" s="18"/>
      <c r="G79" s="18">
        <v>4992</v>
      </c>
      <c r="H79" s="18">
        <v>-2496</v>
      </c>
      <c r="I79" s="18">
        <f aca="true" t="shared" si="5" ref="I79:I85">G79+H79</f>
        <v>2496</v>
      </c>
      <c r="J79" s="18">
        <v>2496</v>
      </c>
      <c r="K79" s="20">
        <f t="shared" si="4"/>
        <v>1</v>
      </c>
    </row>
    <row r="80" spans="1:11" ht="12.75">
      <c r="A80" s="17"/>
      <c r="B80" s="17" t="s">
        <v>52</v>
      </c>
      <c r="C80" s="17"/>
      <c r="D80" s="17"/>
      <c r="E80" s="18"/>
      <c r="F80" s="18"/>
      <c r="G80" s="18">
        <v>100</v>
      </c>
      <c r="H80" s="18">
        <v>159</v>
      </c>
      <c r="I80" s="18">
        <f t="shared" si="5"/>
        <v>259</v>
      </c>
      <c r="J80" s="18">
        <v>259</v>
      </c>
      <c r="K80" s="20">
        <f t="shared" si="4"/>
        <v>1</v>
      </c>
    </row>
    <row r="81" spans="1:11" ht="12.75">
      <c r="A81" s="17"/>
      <c r="B81" s="17" t="s">
        <v>60</v>
      </c>
      <c r="C81" s="17"/>
      <c r="D81" s="17"/>
      <c r="E81" s="18"/>
      <c r="F81" s="18"/>
      <c r="G81" s="18">
        <v>0</v>
      </c>
      <c r="H81" s="18">
        <v>162</v>
      </c>
      <c r="I81" s="18">
        <f t="shared" si="5"/>
        <v>162</v>
      </c>
      <c r="J81" s="18">
        <v>162</v>
      </c>
      <c r="K81" s="20">
        <f t="shared" si="4"/>
        <v>1</v>
      </c>
    </row>
    <row r="82" spans="1:11" ht="12.75">
      <c r="A82" s="17"/>
      <c r="B82" s="17" t="s">
        <v>36</v>
      </c>
      <c r="C82" s="17"/>
      <c r="D82" s="17"/>
      <c r="E82" s="18"/>
      <c r="F82" s="18"/>
      <c r="G82" s="18">
        <v>288</v>
      </c>
      <c r="H82" s="18">
        <v>-144</v>
      </c>
      <c r="I82" s="18">
        <f t="shared" si="5"/>
        <v>144</v>
      </c>
      <c r="J82" s="18">
        <v>144</v>
      </c>
      <c r="K82" s="20">
        <f t="shared" si="4"/>
        <v>1</v>
      </c>
    </row>
    <row r="83" spans="1:11" ht="15">
      <c r="A83" s="35"/>
      <c r="B83" s="35" t="s">
        <v>18</v>
      </c>
      <c r="C83" s="35"/>
      <c r="D83" s="35"/>
      <c r="E83" s="36"/>
      <c r="F83" s="36"/>
      <c r="G83" s="36">
        <f>SUM(G84:G85)</f>
        <v>1374</v>
      </c>
      <c r="H83" s="36">
        <f>SUM(H84:H85)</f>
        <v>-605</v>
      </c>
      <c r="I83" s="36">
        <f t="shared" si="5"/>
        <v>769</v>
      </c>
      <c r="J83" s="36">
        <f>SUM(J84:J85)</f>
        <v>769</v>
      </c>
      <c r="K83" s="38">
        <f t="shared" si="4"/>
        <v>1</v>
      </c>
    </row>
    <row r="84" spans="2:11" ht="14.25">
      <c r="B84" t="s">
        <v>45</v>
      </c>
      <c r="E84" s="1"/>
      <c r="F84" s="1"/>
      <c r="G84" s="1">
        <v>1374</v>
      </c>
      <c r="H84" s="1">
        <v>-630</v>
      </c>
      <c r="I84" s="21">
        <f t="shared" si="5"/>
        <v>744</v>
      </c>
      <c r="J84" s="18">
        <v>744</v>
      </c>
      <c r="K84" s="20">
        <f t="shared" si="4"/>
        <v>1</v>
      </c>
    </row>
    <row r="85" spans="2:11" ht="14.25">
      <c r="B85" t="s">
        <v>44</v>
      </c>
      <c r="E85" s="1"/>
      <c r="F85" s="1"/>
      <c r="G85" s="1">
        <v>0</v>
      </c>
      <c r="H85" s="1">
        <v>25</v>
      </c>
      <c r="I85" s="21">
        <f t="shared" si="5"/>
        <v>25</v>
      </c>
      <c r="J85" s="18">
        <v>25</v>
      </c>
      <c r="K85" s="20">
        <v>0</v>
      </c>
    </row>
    <row r="86" spans="1:11" ht="15">
      <c r="A86" s="23"/>
      <c r="B86" s="23" t="s">
        <v>19</v>
      </c>
      <c r="C86" s="23"/>
      <c r="D86" s="23"/>
      <c r="E86" s="24"/>
      <c r="F86" s="24"/>
      <c r="G86" s="24">
        <f>SUM(G87:G95)</f>
        <v>279</v>
      </c>
      <c r="H86" s="24">
        <f>SUM(H87:H95)</f>
        <v>-17</v>
      </c>
      <c r="I86" s="24">
        <f>SUM(G86:H86)</f>
        <v>262</v>
      </c>
      <c r="J86" s="24">
        <f>SUM(J87:J95)</f>
        <v>262</v>
      </c>
      <c r="K86" s="39">
        <f t="shared" si="4"/>
        <v>1</v>
      </c>
    </row>
    <row r="87" spans="2:11" ht="12.75">
      <c r="B87" s="10" t="s">
        <v>21</v>
      </c>
      <c r="E87" s="1"/>
      <c r="F87" s="1"/>
      <c r="G87" s="1">
        <v>5</v>
      </c>
      <c r="H87" s="1">
        <v>20</v>
      </c>
      <c r="I87" s="1">
        <f>G87+H87</f>
        <v>25</v>
      </c>
      <c r="J87" s="1">
        <v>25</v>
      </c>
      <c r="K87" s="20">
        <f t="shared" si="4"/>
        <v>1</v>
      </c>
    </row>
    <row r="88" spans="2:11" ht="12.75">
      <c r="B88" s="10" t="s">
        <v>22</v>
      </c>
      <c r="E88" s="1"/>
      <c r="F88" s="1"/>
      <c r="G88" s="1">
        <v>20</v>
      </c>
      <c r="H88" s="1">
        <v>-12</v>
      </c>
      <c r="I88" s="1">
        <f aca="true" t="shared" si="6" ref="I88:I95">G88+H88</f>
        <v>8</v>
      </c>
      <c r="J88" s="1">
        <v>8</v>
      </c>
      <c r="K88" s="9">
        <v>0</v>
      </c>
    </row>
    <row r="89" spans="2:11" ht="12.75">
      <c r="B89" s="10" t="s">
        <v>32</v>
      </c>
      <c r="E89" s="1"/>
      <c r="F89" s="1"/>
      <c r="G89" s="1">
        <v>20</v>
      </c>
      <c r="H89" s="1">
        <v>-8</v>
      </c>
      <c r="I89" s="1">
        <f t="shared" si="6"/>
        <v>12</v>
      </c>
      <c r="J89" s="1">
        <v>12</v>
      </c>
      <c r="K89" s="9">
        <v>0</v>
      </c>
    </row>
    <row r="90" spans="2:11" ht="12.75">
      <c r="B90" s="10" t="s">
        <v>37</v>
      </c>
      <c r="E90" s="1"/>
      <c r="F90" s="1"/>
      <c r="G90" s="1">
        <v>5</v>
      </c>
      <c r="H90" s="1">
        <v>-2</v>
      </c>
      <c r="I90" s="1">
        <f t="shared" si="6"/>
        <v>3</v>
      </c>
      <c r="J90" s="1">
        <v>3</v>
      </c>
      <c r="K90" s="9">
        <v>0</v>
      </c>
    </row>
    <row r="91" spans="2:11" ht="12.75">
      <c r="B91" s="10" t="s">
        <v>33</v>
      </c>
      <c r="E91" s="1"/>
      <c r="F91" s="1"/>
      <c r="G91" s="1">
        <v>20</v>
      </c>
      <c r="H91" s="1">
        <v>-5</v>
      </c>
      <c r="I91" s="1">
        <f t="shared" si="6"/>
        <v>15</v>
      </c>
      <c r="J91" s="1">
        <v>15</v>
      </c>
      <c r="K91" s="9">
        <v>0</v>
      </c>
    </row>
    <row r="92" spans="2:11" ht="12.75">
      <c r="B92" s="10" t="s">
        <v>40</v>
      </c>
      <c r="E92" s="1"/>
      <c r="F92" s="1"/>
      <c r="G92" s="1">
        <v>10</v>
      </c>
      <c r="H92" s="1">
        <v>0</v>
      </c>
      <c r="I92" s="1">
        <f t="shared" si="6"/>
        <v>10</v>
      </c>
      <c r="J92" s="1">
        <v>10</v>
      </c>
      <c r="K92" s="9">
        <v>0</v>
      </c>
    </row>
    <row r="93" spans="2:11" ht="12.75">
      <c r="B93" s="10" t="s">
        <v>11</v>
      </c>
      <c r="E93" s="1"/>
      <c r="F93" s="1"/>
      <c r="G93" s="1">
        <v>12</v>
      </c>
      <c r="H93" s="1">
        <v>8</v>
      </c>
      <c r="I93" s="1">
        <f t="shared" si="6"/>
        <v>20</v>
      </c>
      <c r="J93" s="1">
        <v>20</v>
      </c>
      <c r="K93" s="9">
        <f t="shared" si="4"/>
        <v>1</v>
      </c>
    </row>
    <row r="94" spans="1:11" ht="12.75">
      <c r="A94" s="53"/>
      <c r="B94" s="54" t="s">
        <v>12</v>
      </c>
      <c r="C94" s="53"/>
      <c r="D94" s="53"/>
      <c r="E94" s="55"/>
      <c r="F94" s="55"/>
      <c r="G94" s="55">
        <v>150</v>
      </c>
      <c r="H94" s="55">
        <v>0</v>
      </c>
      <c r="I94" s="55">
        <f t="shared" si="6"/>
        <v>150</v>
      </c>
      <c r="J94" s="55">
        <v>150</v>
      </c>
      <c r="K94" s="9">
        <f t="shared" si="4"/>
        <v>1</v>
      </c>
    </row>
    <row r="95" spans="1:11" ht="13.5" thickBot="1">
      <c r="A95" s="12"/>
      <c r="B95" s="22" t="s">
        <v>41</v>
      </c>
      <c r="C95" s="12"/>
      <c r="D95" s="12"/>
      <c r="E95" s="13"/>
      <c r="F95" s="13"/>
      <c r="G95" s="13">
        <v>37</v>
      </c>
      <c r="H95" s="13">
        <v>-18</v>
      </c>
      <c r="I95" s="13">
        <f t="shared" si="6"/>
        <v>19</v>
      </c>
      <c r="J95" s="13">
        <v>19</v>
      </c>
      <c r="K95" s="62">
        <f t="shared" si="4"/>
        <v>1</v>
      </c>
    </row>
    <row r="96" spans="1:11" ht="15.75" thickTop="1">
      <c r="A96" s="23" t="s">
        <v>13</v>
      </c>
      <c r="B96" s="40"/>
      <c r="C96" s="23"/>
      <c r="D96" s="23"/>
      <c r="E96" s="24"/>
      <c r="F96" s="24"/>
      <c r="G96" s="24">
        <f>G78+G83+G86</f>
        <v>7033</v>
      </c>
      <c r="H96" s="24">
        <f>H78+H83+H86</f>
        <v>-2941</v>
      </c>
      <c r="I96" s="24">
        <f>I78+I83+I86</f>
        <v>4092</v>
      </c>
      <c r="J96" s="24">
        <f>J78+J83+J86</f>
        <v>4092</v>
      </c>
      <c r="K96" s="39">
        <f t="shared" si="4"/>
        <v>1</v>
      </c>
    </row>
    <row r="97" spans="2:11" ht="15.75">
      <c r="B97" s="10"/>
      <c r="E97" s="1"/>
      <c r="F97" s="1"/>
      <c r="G97" s="1"/>
      <c r="H97" s="1"/>
      <c r="I97" s="1"/>
      <c r="J97" s="1"/>
      <c r="K97" s="11"/>
    </row>
    <row r="98" spans="1:11" ht="15">
      <c r="A98" s="23" t="s">
        <v>14</v>
      </c>
      <c r="B98" s="40"/>
      <c r="C98" s="23"/>
      <c r="D98" s="23"/>
      <c r="E98" s="24"/>
      <c r="F98" s="24"/>
      <c r="G98" s="24">
        <v>0</v>
      </c>
      <c r="H98" s="24">
        <v>0</v>
      </c>
      <c r="I98" s="24">
        <f>SUM(G98:H98)</f>
        <v>0</v>
      </c>
      <c r="J98" s="24">
        <v>0</v>
      </c>
      <c r="K98" s="39">
        <v>0</v>
      </c>
    </row>
    <row r="99" spans="1:11" ht="15">
      <c r="A99" s="23" t="s">
        <v>15</v>
      </c>
      <c r="B99" s="40"/>
      <c r="C99" s="23"/>
      <c r="D99" s="23"/>
      <c r="E99" s="24"/>
      <c r="F99" s="24"/>
      <c r="G99" s="24">
        <v>0</v>
      </c>
      <c r="H99" s="24">
        <v>0</v>
      </c>
      <c r="I99" s="24">
        <f>SUM(G99:H99)</f>
        <v>0</v>
      </c>
      <c r="J99" s="24">
        <v>0</v>
      </c>
      <c r="K99" s="39">
        <v>0</v>
      </c>
    </row>
    <row r="100" spans="1:11" ht="31.5" customHeight="1">
      <c r="A100" s="71" t="s">
        <v>61</v>
      </c>
      <c r="B100" s="72"/>
      <c r="C100" s="72"/>
      <c r="D100" s="72"/>
      <c r="E100" s="72"/>
      <c r="F100" s="72"/>
      <c r="G100" s="24">
        <v>0</v>
      </c>
      <c r="H100" s="24">
        <v>300</v>
      </c>
      <c r="I100" s="24">
        <f>SUM(G100:H100)</f>
        <v>300</v>
      </c>
      <c r="J100" s="24">
        <v>300</v>
      </c>
      <c r="K100" s="39">
        <v>0</v>
      </c>
    </row>
    <row r="101" spans="1:11" ht="15.75" thickBot="1">
      <c r="A101" s="27" t="s">
        <v>55</v>
      </c>
      <c r="B101" s="27"/>
      <c r="C101" s="27"/>
      <c r="D101" s="27"/>
      <c r="E101" s="27"/>
      <c r="F101" s="30"/>
      <c r="G101" s="30">
        <v>3253</v>
      </c>
      <c r="H101" s="30">
        <v>-2502</v>
      </c>
      <c r="I101" s="30">
        <f>SUM(G101:H101)</f>
        <v>751</v>
      </c>
      <c r="J101" s="30">
        <v>0</v>
      </c>
      <c r="K101" s="57">
        <v>0</v>
      </c>
    </row>
    <row r="102" spans="1:11" ht="16.5" thickTop="1">
      <c r="A102" s="31" t="s">
        <v>16</v>
      </c>
      <c r="B102" s="31"/>
      <c r="C102" s="31"/>
      <c r="D102" s="31"/>
      <c r="E102" s="31"/>
      <c r="F102" s="32"/>
      <c r="G102" s="32">
        <f>SUM(G96:G101)</f>
        <v>10286</v>
      </c>
      <c r="H102" s="32">
        <f>SUM(H96:H101)</f>
        <v>-5143</v>
      </c>
      <c r="I102" s="32">
        <f>SUM(G102:H102)</f>
        <v>5143</v>
      </c>
      <c r="J102" s="32">
        <f>SUM(J96:J101)</f>
        <v>4392</v>
      </c>
      <c r="K102" s="41">
        <f t="shared" si="4"/>
        <v>0.8539762784367101</v>
      </c>
    </row>
    <row r="103" spans="1:11" ht="15.75">
      <c r="A103" s="4"/>
      <c r="B103" s="4"/>
      <c r="C103" s="4"/>
      <c r="D103" s="4"/>
      <c r="E103" s="4"/>
      <c r="F103" s="5"/>
      <c r="G103" s="5"/>
      <c r="H103" s="5"/>
      <c r="I103" s="5"/>
      <c r="J103" s="5"/>
      <c r="K103" s="14"/>
    </row>
    <row r="104" spans="1:11" ht="15.75">
      <c r="A104" s="31" t="s">
        <v>23</v>
      </c>
      <c r="B104" s="4"/>
      <c r="C104" s="4"/>
      <c r="D104" s="4"/>
      <c r="E104" s="4"/>
      <c r="F104" s="5"/>
      <c r="G104" s="32">
        <f>G73-G102</f>
        <v>0</v>
      </c>
      <c r="H104" s="32">
        <f>H73-H102</f>
        <v>0</v>
      </c>
      <c r="I104" s="32">
        <f>I73-I102</f>
        <v>0</v>
      </c>
      <c r="J104" s="32">
        <f>J73-J102</f>
        <v>751</v>
      </c>
      <c r="K104" s="42" t="s">
        <v>24</v>
      </c>
    </row>
    <row r="105" spans="1:11" ht="15.75">
      <c r="A105" s="31"/>
      <c r="B105" s="4"/>
      <c r="C105" s="4"/>
      <c r="D105" s="4"/>
      <c r="E105" s="4"/>
      <c r="F105" s="5"/>
      <c r="G105" s="32"/>
      <c r="H105" s="32"/>
      <c r="I105" s="32"/>
      <c r="J105" s="32"/>
      <c r="K105" s="42"/>
    </row>
    <row r="106" spans="1:11" ht="15.75">
      <c r="A106" s="4"/>
      <c r="B106" s="4"/>
      <c r="C106" s="4"/>
      <c r="D106" s="4"/>
      <c r="E106" s="4"/>
      <c r="F106" s="5"/>
      <c r="G106" s="5"/>
      <c r="H106" s="5"/>
      <c r="I106" s="5"/>
      <c r="J106" s="5"/>
      <c r="K106" s="14"/>
    </row>
    <row r="107" spans="1:11" ht="15.75">
      <c r="A107" s="31" t="s">
        <v>64</v>
      </c>
      <c r="B107" s="31"/>
      <c r="C107" s="31"/>
      <c r="D107" s="31"/>
      <c r="E107" s="31"/>
      <c r="F107" s="32"/>
      <c r="G107" s="32"/>
      <c r="H107" s="32"/>
      <c r="I107" s="32"/>
      <c r="J107" s="32"/>
      <c r="K107" s="42"/>
    </row>
    <row r="108" spans="1:11" ht="15.75">
      <c r="A108" s="31"/>
      <c r="B108" s="31"/>
      <c r="C108" s="31"/>
      <c r="D108" s="31"/>
      <c r="E108" s="31"/>
      <c r="F108" s="32"/>
      <c r="G108" s="32"/>
      <c r="H108" s="32"/>
      <c r="I108" s="32"/>
      <c r="J108" s="32"/>
      <c r="K108" s="42"/>
    </row>
    <row r="109" spans="1:11" ht="39" customHeight="1">
      <c r="A109" s="31"/>
      <c r="B109" s="31"/>
      <c r="C109" s="73" t="s">
        <v>62</v>
      </c>
      <c r="D109" s="73" t="s">
        <v>30</v>
      </c>
      <c r="E109" s="74" t="s">
        <v>65</v>
      </c>
      <c r="F109" s="75"/>
      <c r="G109" s="32"/>
      <c r="H109" s="32"/>
      <c r="I109" s="32"/>
      <c r="J109" s="32"/>
      <c r="K109" s="42"/>
    </row>
    <row r="110" spans="1:11" ht="15">
      <c r="A110" s="34" t="s">
        <v>25</v>
      </c>
      <c r="B110" s="34"/>
      <c r="C110" s="34">
        <v>361</v>
      </c>
      <c r="D110" s="76">
        <f>C110/C115</f>
        <v>0.048783783783783785</v>
      </c>
      <c r="E110" s="77">
        <f>INT((J104)*D110*1000)</f>
        <v>36636</v>
      </c>
      <c r="F110" s="77"/>
      <c r="G110" s="18"/>
      <c r="H110" s="18"/>
      <c r="I110" s="18"/>
      <c r="J110" s="18"/>
      <c r="K110" s="43"/>
    </row>
    <row r="111" spans="1:11" ht="15">
      <c r="A111" s="34" t="s">
        <v>26</v>
      </c>
      <c r="B111" s="34"/>
      <c r="C111" s="34">
        <v>1521</v>
      </c>
      <c r="D111" s="76">
        <f>C111/C115</f>
        <v>0.20554054054054055</v>
      </c>
      <c r="E111" s="77">
        <f>INT((J104)*D111*1000)</f>
        <v>154360</v>
      </c>
      <c r="F111" s="77"/>
      <c r="G111" s="18"/>
      <c r="H111" s="18"/>
      <c r="I111" s="18"/>
      <c r="J111" s="18"/>
      <c r="K111" s="43"/>
    </row>
    <row r="112" spans="1:11" ht="15">
      <c r="A112" s="34" t="s">
        <v>27</v>
      </c>
      <c r="B112" s="34"/>
      <c r="C112" s="34">
        <v>807</v>
      </c>
      <c r="D112" s="76">
        <f>C112/C115</f>
        <v>0.10905405405405405</v>
      </c>
      <c r="E112" s="77">
        <f>INT((J104)*D112*1000)</f>
        <v>81899</v>
      </c>
      <c r="F112" s="77"/>
      <c r="G112" s="18"/>
      <c r="H112" s="18"/>
      <c r="I112" s="18"/>
      <c r="J112" s="18"/>
      <c r="K112" s="43"/>
    </row>
    <row r="113" spans="1:11" ht="15">
      <c r="A113" s="34" t="s">
        <v>28</v>
      </c>
      <c r="B113" s="34"/>
      <c r="C113" s="34">
        <v>2336</v>
      </c>
      <c r="D113" s="76">
        <f>C113/C115</f>
        <v>0.31567567567567567</v>
      </c>
      <c r="E113" s="77">
        <f>INT((J104)*D113*1000)</f>
        <v>237072</v>
      </c>
      <c r="F113" s="77"/>
      <c r="G113" s="18"/>
      <c r="H113" s="18"/>
      <c r="I113" s="18"/>
      <c r="J113" s="18"/>
      <c r="K113" s="43"/>
    </row>
    <row r="114" spans="1:11" ht="15">
      <c r="A114" s="79" t="s">
        <v>29</v>
      </c>
      <c r="B114" s="79"/>
      <c r="C114" s="79">
        <v>2375</v>
      </c>
      <c r="D114" s="82">
        <f>C114/C115</f>
        <v>0.32094594594594594</v>
      </c>
      <c r="E114" s="83">
        <f>INT((J104)*D114*1000)</f>
        <v>241030</v>
      </c>
      <c r="F114" s="83"/>
      <c r="G114" s="18"/>
      <c r="H114" s="18"/>
      <c r="I114" s="18"/>
      <c r="J114" s="18"/>
      <c r="K114" s="43"/>
    </row>
    <row r="115" spans="1:11" ht="15.75">
      <c r="A115" s="31" t="s">
        <v>31</v>
      </c>
      <c r="B115" s="31"/>
      <c r="C115" s="31">
        <f>SUM(C110:C114)</f>
        <v>7400</v>
      </c>
      <c r="D115" s="33">
        <f>C115/C115</f>
        <v>1</v>
      </c>
      <c r="E115" s="63">
        <f>INT((J104)*D115*1000)</f>
        <v>751000</v>
      </c>
      <c r="F115" s="63"/>
      <c r="G115" s="32"/>
      <c r="H115" s="32"/>
      <c r="I115" s="32"/>
      <c r="J115" s="32"/>
      <c r="K115" s="42"/>
    </row>
    <row r="126" ht="15.75">
      <c r="A126" s="31" t="s">
        <v>63</v>
      </c>
    </row>
    <row r="129" spans="3:4" ht="30" customHeight="1">
      <c r="C129" s="74" t="s">
        <v>65</v>
      </c>
      <c r="D129" s="75"/>
    </row>
    <row r="130" spans="1:4" ht="15">
      <c r="A130" s="34" t="s">
        <v>25</v>
      </c>
      <c r="D130" s="78">
        <f>E54+E110</f>
        <v>24668</v>
      </c>
    </row>
    <row r="131" spans="1:4" ht="15">
      <c r="A131" s="34" t="s">
        <v>26</v>
      </c>
      <c r="D131" s="78">
        <f>E55+E111</f>
        <v>102838</v>
      </c>
    </row>
    <row r="132" spans="1:4" ht="15">
      <c r="A132" s="34" t="s">
        <v>27</v>
      </c>
      <c r="D132" s="78">
        <f>E56+E112</f>
        <v>54110</v>
      </c>
    </row>
    <row r="133" spans="1:4" ht="15">
      <c r="A133" s="34" t="s">
        <v>28</v>
      </c>
      <c r="D133" s="78">
        <f>E57+E113</f>
        <v>158465</v>
      </c>
    </row>
    <row r="134" spans="1:4" ht="15">
      <c r="A134" s="79" t="s">
        <v>29</v>
      </c>
      <c r="B134" s="80"/>
      <c r="C134" s="80"/>
      <c r="D134" s="81">
        <f>E58+E114</f>
        <v>160914</v>
      </c>
    </row>
    <row r="135" spans="1:4" ht="15.75">
      <c r="A135" s="31" t="s">
        <v>31</v>
      </c>
      <c r="D135" s="32">
        <f>SUM(D130:D134)</f>
        <v>500995</v>
      </c>
    </row>
    <row r="140" spans="1:11" ht="33.75" customHeight="1">
      <c r="A140" s="85" t="s">
        <v>69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</row>
  </sheetData>
  <mergeCells count="28">
    <mergeCell ref="A5:K5"/>
    <mergeCell ref="A140:K140"/>
    <mergeCell ref="E112:F112"/>
    <mergeCell ref="E113:F113"/>
    <mergeCell ref="E114:F114"/>
    <mergeCell ref="E115:F115"/>
    <mergeCell ref="A44:F44"/>
    <mergeCell ref="E53:F53"/>
    <mergeCell ref="E54:F54"/>
    <mergeCell ref="A100:F100"/>
    <mergeCell ref="E57:F57"/>
    <mergeCell ref="E58:F58"/>
    <mergeCell ref="E59:F59"/>
    <mergeCell ref="E60:F60"/>
    <mergeCell ref="A62:K62"/>
    <mergeCell ref="A63:K63"/>
    <mergeCell ref="A64:K64"/>
    <mergeCell ref="A1:K1"/>
    <mergeCell ref="A2:K2"/>
    <mergeCell ref="A6:K6"/>
    <mergeCell ref="A7:K7"/>
    <mergeCell ref="E55:F55"/>
    <mergeCell ref="E56:F56"/>
    <mergeCell ref="E61:F61"/>
    <mergeCell ref="E109:F109"/>
    <mergeCell ref="E110:F110"/>
    <mergeCell ref="E111:F111"/>
    <mergeCell ref="C129:D129"/>
  </mergeCells>
  <printOptions/>
  <pageMargins left="0.75" right="0.75" top="1" bottom="1" header="0.5" footer="0.5"/>
  <pageSetup horizontalDpi="600" verticalDpi="600" orientation="portrait" paperSize="9" scale="7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Kőszegi János</dc:creator>
  <cp:keywords/>
  <dc:description/>
  <cp:lastModifiedBy>Honti Sándor</cp:lastModifiedBy>
  <cp:lastPrinted>2013-06-13T07:47:17Z</cp:lastPrinted>
  <dcterms:created xsi:type="dcterms:W3CDTF">2008-04-11T10:52:15Z</dcterms:created>
  <dcterms:modified xsi:type="dcterms:W3CDTF">2013-06-13T07:47:19Z</dcterms:modified>
  <cp:category/>
  <cp:version/>
  <cp:contentType/>
  <cp:contentStatus/>
</cp:coreProperties>
</file>