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6" activeTab="4"/>
  </bookViews>
  <sheets>
    <sheet name="1. Pénzügyi mérleg (Ö.)" sheetId="1" r:id="rId1"/>
    <sheet name="2. Mérleg (Ö)" sheetId="2" r:id="rId2"/>
    <sheet name="3. Önkormányzati_" sheetId="3" r:id="rId3"/>
    <sheet name="4. Hivatal" sheetId="4" r:id="rId4"/>
    <sheet name="5. Óvoda" sheetId="5" r:id="rId5"/>
    <sheet name="üres" sheetId="6" r:id="rId6"/>
  </sheets>
  <definedNames>
    <definedName name="_xlnm.Print_Area" localSheetId="0">'1. Pénzügyi mérleg (Ö.)'!$A$1:$J$161</definedName>
    <definedName name="_xlnm.Print_Area" localSheetId="2">'3. Önkormányzati_'!$B$1:$J$157</definedName>
    <definedName name="_xlnm.Print_Area" localSheetId="3">'4. Hivatal'!$A$1:$J$156</definedName>
    <definedName name="_xlnm.Print_Area" localSheetId="4">'5. Óvoda'!$A$1:$J$157</definedName>
  </definedNames>
  <calcPr fullCalcOnLoad="1"/>
</workbook>
</file>

<file path=xl/sharedStrings.xml><?xml version="1.0" encoding="utf-8"?>
<sst xmlns="http://schemas.openxmlformats.org/spreadsheetml/2006/main" count="1207" uniqueCount="246">
  <si>
    <t>sorsz</t>
  </si>
  <si>
    <t>eredeti ei</t>
  </si>
  <si>
    <t>I.</t>
  </si>
  <si>
    <t>1.</t>
  </si>
  <si>
    <t>1.1</t>
  </si>
  <si>
    <t>Intézményi ellátási díjak</t>
  </si>
  <si>
    <t>Alkalmazottak térítése</t>
  </si>
  <si>
    <t>1.3</t>
  </si>
  <si>
    <t>1.4</t>
  </si>
  <si>
    <t>2.</t>
  </si>
  <si>
    <t>2.1</t>
  </si>
  <si>
    <t>Illetékek</t>
  </si>
  <si>
    <t>2.2</t>
  </si>
  <si>
    <t>Helyi adók</t>
  </si>
  <si>
    <t>Magánszemélyek kommunális adója</t>
  </si>
  <si>
    <t>Iparűzési adó állandó jelleggel végzett tevékenység után</t>
  </si>
  <si>
    <t>Idegenforgalmi adó</t>
  </si>
  <si>
    <t>2.3</t>
  </si>
  <si>
    <t>Átengedett központi adók</t>
  </si>
  <si>
    <t>2.3.1</t>
  </si>
  <si>
    <t>2.3.2</t>
  </si>
  <si>
    <t>2.3.3</t>
  </si>
  <si>
    <t>Gépjárműadó</t>
  </si>
  <si>
    <t>2.3.5</t>
  </si>
  <si>
    <t>Termőföld bérbeadásából származó jövedelemadó</t>
  </si>
  <si>
    <t>Átengedett egyéb központi adók</t>
  </si>
  <si>
    <t>2.4</t>
  </si>
  <si>
    <t>II.</t>
  </si>
  <si>
    <t>III.</t>
  </si>
  <si>
    <t>V.</t>
  </si>
  <si>
    <t>VI.</t>
  </si>
  <si>
    <t xml:space="preserve"> </t>
  </si>
  <si>
    <t>3.</t>
  </si>
  <si>
    <t>4.</t>
  </si>
  <si>
    <t>5.</t>
  </si>
  <si>
    <t>7.</t>
  </si>
  <si>
    <t>Ellátottak pénzbeli juttatásai</t>
  </si>
  <si>
    <t>Általános tartalék</t>
  </si>
  <si>
    <t>BEVÉTELEK MEGNEVEZÉSE:</t>
  </si>
  <si>
    <t>eredeti ei.</t>
  </si>
  <si>
    <t>KIADÁSOK MEGNEVEZÉSE:</t>
  </si>
  <si>
    <t>eredeti</t>
  </si>
  <si>
    <t>Működési bevételek összesen:</t>
  </si>
  <si>
    <t>Működési kiadások összesen:</t>
  </si>
  <si>
    <t>KIADÁSOK MEGNEVEZÉSE</t>
  </si>
  <si>
    <t>Felhalmozási bevételek összesen:</t>
  </si>
  <si>
    <t>Felhalmozási kiadások összesen:</t>
  </si>
  <si>
    <t>Önkormányzati bevételek összesen:</t>
  </si>
  <si>
    <t>Önkormányzati kiadások összesen:</t>
  </si>
  <si>
    <t>Személyi juttatások</t>
  </si>
  <si>
    <t>Dologi kiadások</t>
  </si>
  <si>
    <t>Egyéb sajátos bevételek</t>
  </si>
  <si>
    <t>Pénzügyi befektetések bevételei</t>
  </si>
  <si>
    <t>Működési célra</t>
  </si>
  <si>
    <t>Felhalmozási célra</t>
  </si>
  <si>
    <t>KÖLTSÉGVETÉSI TÖBBLET</t>
  </si>
  <si>
    <t>4.1</t>
  </si>
  <si>
    <t>4.2</t>
  </si>
  <si>
    <t>3.1</t>
  </si>
  <si>
    <t>Előző évi költségvetési kiegészítések, visszatérülések</t>
  </si>
  <si>
    <t>Működési célú kiadások</t>
  </si>
  <si>
    <t>Felhalmozási célú kiadások</t>
  </si>
  <si>
    <t xml:space="preserve">Intézményi működési bevételek: </t>
  </si>
  <si>
    <t>Közhatalmi bevételek</t>
  </si>
  <si>
    <t xml:space="preserve">Működési célú hozam és kamatbevétel </t>
  </si>
  <si>
    <t>Működési célú kamatkiadások</t>
  </si>
  <si>
    <t>Fejlesztési célú kamatkiadás</t>
  </si>
  <si>
    <t>1.2</t>
  </si>
  <si>
    <t>1. melléklet az          /2012.(        ) önkormányzati rendelethez</t>
  </si>
  <si>
    <t>Áru-és készletértékesítés</t>
  </si>
  <si>
    <t>Nyújtott szolgáltatások ellenértéke</t>
  </si>
  <si>
    <t>Bérleti díj</t>
  </si>
  <si>
    <t>1.5</t>
  </si>
  <si>
    <t>1.6</t>
  </si>
  <si>
    <t>Általános forgalmi adó bevétel</t>
  </si>
  <si>
    <t>1.7</t>
  </si>
  <si>
    <t>1.8</t>
  </si>
  <si>
    <t>Egyéb működési célú bevételek</t>
  </si>
  <si>
    <t>2.1.1</t>
  </si>
  <si>
    <t>2.1.2</t>
  </si>
  <si>
    <t>2.1.3</t>
  </si>
  <si>
    <t xml:space="preserve">Bírságok, díjak, pótlékok </t>
  </si>
  <si>
    <t>2.5</t>
  </si>
  <si>
    <t>4.3</t>
  </si>
  <si>
    <t>4.4</t>
  </si>
  <si>
    <t>4.5</t>
  </si>
  <si>
    <t>5.1</t>
  </si>
  <si>
    <t>5.2</t>
  </si>
  <si>
    <t>5.3</t>
  </si>
  <si>
    <t>5.4</t>
  </si>
  <si>
    <t>Előző évi működési célú pénzmaradvány átvétel</t>
  </si>
  <si>
    <t>Tárgyi eszközök, immateriális javak értékesítése</t>
  </si>
  <si>
    <t>3.2</t>
  </si>
  <si>
    <t>3.3</t>
  </si>
  <si>
    <t>3.4</t>
  </si>
  <si>
    <t>Előző évi felhalmozási célú pénzmaradvány átvétel</t>
  </si>
  <si>
    <t>3.5</t>
  </si>
  <si>
    <t>Felhalmozási célú kölcsön visszatérülése</t>
  </si>
  <si>
    <t>Működési célú támogatási kölcsön nyújtása</t>
  </si>
  <si>
    <t xml:space="preserve">EU projektek kiadásai </t>
  </si>
  <si>
    <t xml:space="preserve">IV. </t>
  </si>
  <si>
    <t>Intézményi működési bevételek</t>
  </si>
  <si>
    <t>Tengelic Községi Önkormányzat 2013. évi összevont pénzügyi mérlege</t>
  </si>
  <si>
    <t>Más fizetési kötelezettségből származó (közhatalmi) bevételek</t>
  </si>
  <si>
    <t>Működési célú támogatás államháztartáson belülről</t>
  </si>
  <si>
    <t>Helyi önkormányzatok általános működéséhez és ágazati feladatához kapcsolódó támogatások</t>
  </si>
  <si>
    <t>3.1.1</t>
  </si>
  <si>
    <t>Helyi önkormányzatok működésének általános támogatása</t>
  </si>
  <si>
    <t>3.1.2</t>
  </si>
  <si>
    <t>Települési önkormányzatok egyes köznevelési és gyermekétkeztetési feladatainak támogatása</t>
  </si>
  <si>
    <t>Központi költségvetésből származó egyéb költségvetési támogatás</t>
  </si>
  <si>
    <t>3.2.1</t>
  </si>
  <si>
    <t>Helyi önkormányzatok által felhasználható központosított előirányzatok</t>
  </si>
  <si>
    <t>3.2.2</t>
  </si>
  <si>
    <t>Helyi önkormányzatok kiegészítő támogatásai</t>
  </si>
  <si>
    <t>EU forrásból működési célú támogatás</t>
  </si>
  <si>
    <t>Egyéb működési célú támogatás államháztartáson belülről</t>
  </si>
  <si>
    <t>3.6</t>
  </si>
  <si>
    <t>3.7</t>
  </si>
  <si>
    <t>Kölcsön visszatérülése államháztartáson belülről</t>
  </si>
  <si>
    <t>Működési célú átvett pénzeszköz (államháztartáson kívülről)</t>
  </si>
  <si>
    <t>Működési célú pénzeszközátvétel államháztartáson kívülről</t>
  </si>
  <si>
    <t>működési kölcsön visszatérülése államháztartáson kívülről</t>
  </si>
  <si>
    <t>Működési költségvetés bevételei összesen:</t>
  </si>
  <si>
    <t>KÖLTSÉGVETÉSI BEVÉTELEK</t>
  </si>
  <si>
    <t xml:space="preserve"> MŰKÖDÉSI KÖLTSÉGVETÉS:</t>
  </si>
  <si>
    <t>FELHALMOZÁSI KÖLTSÉGVETÉS</t>
  </si>
  <si>
    <t>Felhalmozási bevétel</t>
  </si>
  <si>
    <t xml:space="preserve">Egyéb felhalmozási bevétel </t>
  </si>
  <si>
    <t>Felhalmozási célú támogatás államháztartáson belülről</t>
  </si>
  <si>
    <t>Központi költségvetésből származó fejlesztési támogatás</t>
  </si>
  <si>
    <t>Egyéb felhalmozási támogatás államháztartáson belülről</t>
  </si>
  <si>
    <t>2.2.1</t>
  </si>
  <si>
    <t>Központi költségvetési szervtől, fejezettől</t>
  </si>
  <si>
    <t>2.2.2</t>
  </si>
  <si>
    <t>EU forrásból származó fejlesztési támogatás</t>
  </si>
  <si>
    <t>2.2.3</t>
  </si>
  <si>
    <t>Önkormányzati költségvetési szervtől, társulástól</t>
  </si>
  <si>
    <t>2.2.4</t>
  </si>
  <si>
    <t>Felhalmozási célú átvett pénzeszköz (államháztartáson kívülről)</t>
  </si>
  <si>
    <t>Vállalkozásoktól</t>
  </si>
  <si>
    <t>Háztartásoktól</t>
  </si>
  <si>
    <t>Felhalmozási költségvetés bevételei összesen:</t>
  </si>
  <si>
    <t>KÖLTSÉGVETÉSI KIADÁSOK</t>
  </si>
  <si>
    <t>Működési költségvetés</t>
  </si>
  <si>
    <t>Munkaadót terhelő járulékok és szoc. hj. adó</t>
  </si>
  <si>
    <t>Dologi kiadások kamat nélkül</t>
  </si>
  <si>
    <t>Egyéb működési célú kiadások</t>
  </si>
  <si>
    <t>Működési célú támogatás államháztartáson belülre</t>
  </si>
  <si>
    <t>Előző évi pénzmaradvány átadás</t>
  </si>
  <si>
    <t>Működési célú pénzeszköz átadás (államháztartáson kívülre)</t>
  </si>
  <si>
    <t xml:space="preserve">6. </t>
  </si>
  <si>
    <t>Működési célú céltartalék</t>
  </si>
  <si>
    <t>Működési költségvetés kiadásai összesen:</t>
  </si>
  <si>
    <t xml:space="preserve">Felhalmozási költségvetés  </t>
  </si>
  <si>
    <t>Beruházások</t>
  </si>
  <si>
    <t xml:space="preserve">2. </t>
  </si>
  <si>
    <t>Felújítások</t>
  </si>
  <si>
    <t>Egyéb felhalmozási kiadások</t>
  </si>
  <si>
    <t>Felhalmozási célú pénzeszközátadás államháztartáson belülre</t>
  </si>
  <si>
    <t>Felhalmozási célú pénzeszközátadás (államháztartáson kívülre)</t>
  </si>
  <si>
    <t>Fejlesztési célú pénzmaradvány átadás</t>
  </si>
  <si>
    <t>Fejlesztési célú kölcsön</t>
  </si>
  <si>
    <t>Fejlesztési célú céltartalék</t>
  </si>
  <si>
    <t>Felhalmozási költségvetés kiadásai összesen:</t>
  </si>
  <si>
    <t>Költségvetési kiadások összesen:</t>
  </si>
  <si>
    <t>Költségvetési bevételek összesen:</t>
  </si>
  <si>
    <t>Költségvetési egyenleg (hiány)</t>
  </si>
  <si>
    <t>Működési célú egyenleg (hiány, többlet)</t>
  </si>
  <si>
    <t>Felhalmozási célú egyenleg (hiány, többlet)</t>
  </si>
  <si>
    <t>Költségvetési hiány belső finanszírozását szolgáló bevételek</t>
  </si>
  <si>
    <t>Előző évi pénzmaradvány igénybe vétele</t>
  </si>
  <si>
    <t>Irányító szervi támogatás kv.szerveknek</t>
  </si>
  <si>
    <t>Irányítószervi támogatás működési célra</t>
  </si>
  <si>
    <t>Irányítószervi támogatás felhalmozási célra</t>
  </si>
  <si>
    <t>Költségvetési hiány külső finanszírozására szolgáló finanszírozási bevételek</t>
  </si>
  <si>
    <t>Értékpapírok értékesítésének bevétele</t>
  </si>
  <si>
    <t>Működési célú bevételek</t>
  </si>
  <si>
    <t>Felhalmozási célú bevételek</t>
  </si>
  <si>
    <t>Hitelek , kölcsönök felvétele</t>
  </si>
  <si>
    <t>Működési célú hitel, kölcsön felvétele</t>
  </si>
  <si>
    <t>Hosszú lejáratú hitelek, kölcsönök felvétele</t>
  </si>
  <si>
    <t>Rövid lejáratú hitelek, kölcsönök felvétele</t>
  </si>
  <si>
    <t>Felhalmozási célú hitelek felvétele</t>
  </si>
  <si>
    <t>Kötvények kibocsátásának bevétele</t>
  </si>
  <si>
    <t>Működési célú</t>
  </si>
  <si>
    <t>Felhalmozási célú</t>
  </si>
  <si>
    <t>Betét visszavonásából származó bevétel</t>
  </si>
  <si>
    <t>Finanszírozási bevételek Összesen (1+2+3+4)</t>
  </si>
  <si>
    <t>FINANSZÍROZÁSI KIADÁSOK</t>
  </si>
  <si>
    <t>Irányító szerv által nyújtott támogatás</t>
  </si>
  <si>
    <t>Működési célú finanszírozási kiadás</t>
  </si>
  <si>
    <t>Felhalmozási célú finanszírozási kiadás</t>
  </si>
  <si>
    <t>Értékpapírok vásárlásának kiadásai</t>
  </si>
  <si>
    <t>Hitelek, kölcsönök törlesztése</t>
  </si>
  <si>
    <t>Működési célú hitel, kölcsön törlesztése</t>
  </si>
  <si>
    <t>Rövid lejáratú hitelek, kölcsönök törlesztése</t>
  </si>
  <si>
    <t>Hosszú lejáratú hitelek, kölcsönök törlesztése</t>
  </si>
  <si>
    <t>Felhalmozási célú hitel, kölcsön törlesztése</t>
  </si>
  <si>
    <t>Kötvények beváltása, visszavásárlása</t>
  </si>
  <si>
    <t>Működési célú kötvény beváltása</t>
  </si>
  <si>
    <t>Felhalmozási célú kötvény beváltása</t>
  </si>
  <si>
    <t>Betét elhelyezése</t>
  </si>
  <si>
    <t>Finanszírozási kiadások összesen (1+2+3+4)</t>
  </si>
  <si>
    <t>BEVÉTELEK FŐÖSSZEGE ( Költségvetési + finanszírozási bevételek)</t>
  </si>
  <si>
    <t>KIADÁSOK FŐÖSSZEGE ( Költségvetési + finanszírozási kiadások)</t>
  </si>
  <si>
    <t xml:space="preserve">Költségvetési bevételek összesen: </t>
  </si>
  <si>
    <t>Felhalmozási pénzmaradvány</t>
  </si>
  <si>
    <t>Működési célú pénzmaradvány</t>
  </si>
  <si>
    <t>Hiány külső finanszírozása hitel felvétellel</t>
  </si>
  <si>
    <t>Tengelic Község Önkormányzatának 2013. évi költségvetésének mérlege</t>
  </si>
  <si>
    <t>I. Működési célú bevételek és kiadások mérlege</t>
  </si>
  <si>
    <t>II. Felhalmozási célú bevételek és kiadások mérlege</t>
  </si>
  <si>
    <t>Eredeti előirányzat</t>
  </si>
  <si>
    <t>Tengelici Mézeskalács Óvoda 2013. évi bevételei és kiadásai előirányzat-csoportonként</t>
  </si>
  <si>
    <t>Tengelici Polgármesteri Hivatal 2013. évi bevételei és kiadásai előirányzat-csoportonként</t>
  </si>
  <si>
    <t>Tengelic Község Önkormányzata 2013. évi bevételei és kiadásai előirányzat-csoportonként</t>
  </si>
  <si>
    <t>földkif.</t>
  </si>
  <si>
    <t>Működési kölcsön visszatérülése államháztartáson kívülről</t>
  </si>
  <si>
    <t>Működési célú egyenleg hiány</t>
  </si>
  <si>
    <t>Felhalmozási célú egyenleg hiány</t>
  </si>
  <si>
    <t>3.1.3</t>
  </si>
  <si>
    <t>3.14.</t>
  </si>
  <si>
    <t>Települési önkormányzatok kulturális feladatainak támogatása</t>
  </si>
  <si>
    <t>Működési célú egyenleg (többlet)</t>
  </si>
  <si>
    <t>Felhalmozási célú egyenleg (hiány)</t>
  </si>
  <si>
    <t>Települési önkormányzatok szociális és gyermekjóléti feladatainak támogatása</t>
  </si>
  <si>
    <t xml:space="preserve">Települési önkormányzatok szociális és gyermekjóléti feladatainak támogatása </t>
  </si>
  <si>
    <t>I. mód.</t>
  </si>
  <si>
    <t>Módosított előirányzat</t>
  </si>
  <si>
    <t>1087+3971</t>
  </si>
  <si>
    <t>külterület + üdülőhelyi feladatok</t>
  </si>
  <si>
    <t>II. mód.</t>
  </si>
  <si>
    <t>szerkezetátalakítási tartalék</t>
  </si>
  <si>
    <t>Egyéb működési célú központi támogatás</t>
  </si>
  <si>
    <t>bérkomp</t>
  </si>
  <si>
    <t>3.2.3</t>
  </si>
  <si>
    <t>Teljesítés</t>
  </si>
  <si>
    <t>%</t>
  </si>
  <si>
    <t>Függő, átfutó, kiegyenlítő bevételek</t>
  </si>
  <si>
    <t>Függő, átfutó, kiegyenlítő kiadások</t>
  </si>
  <si>
    <t>1. melléklet az Önkormányzat 2013. I. félévi beszámolójához</t>
  </si>
  <si>
    <t>2. melléklet az Önkormányzat 2013. I. félévi beszámolójához</t>
  </si>
  <si>
    <t>3. melléklet az Önkormányzat 2013. I. félévi beszámolójához</t>
  </si>
  <si>
    <t>4. melléklet az Önkormányzat 2013. I. félévi beszámolójához</t>
  </si>
  <si>
    <t>5. melléklet az Önkormányzat 2013. I. félévi beszámolójához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</si>
</sst>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\ _F_t_-;\-* #,##0\ _F_t_-;_-* &quot;-&quot;??\ _F_t_-;_-@_-"/>
  </numFmts>
  <fonts count="1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1"/>
      <name val="Arial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0" xfId="0" applyFont="1" applyFill="1" applyAlignment="1">
      <alignment horizontal="center"/>
    </xf>
    <xf numFmtId="3" fontId="6" fillId="0" borderId="11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 horizontal="right"/>
    </xf>
    <xf numFmtId="0" fontId="6" fillId="0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6" fillId="0" borderId="3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44" xfId="0" applyNumberFormat="1" applyFont="1" applyFill="1" applyBorder="1" applyAlignment="1">
      <alignment horizontal="right" vertical="center"/>
    </xf>
    <xf numFmtId="3" fontId="6" fillId="0" borderId="4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0" fontId="6" fillId="0" borderId="3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64" fontId="4" fillId="0" borderId="4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6" fillId="0" borderId="4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3" fontId="4" fillId="0" borderId="4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left" vertical="center"/>
    </xf>
    <xf numFmtId="0" fontId="4" fillId="0" borderId="43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16" fontId="12" fillId="0" borderId="48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4" fillId="0" borderId="20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left" vertical="center"/>
    </xf>
    <xf numFmtId="1" fontId="6" fillId="0" borderId="6" xfId="0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16" fontId="12" fillId="0" borderId="56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0" fontId="7" fillId="0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10" fontId="4" fillId="0" borderId="20" xfId="0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/>
    </xf>
    <xf numFmtId="10" fontId="6" fillId="0" borderId="20" xfId="0" applyNumberFormat="1" applyFont="1" applyFill="1" applyBorder="1" applyAlignment="1">
      <alignment vertical="center"/>
    </xf>
    <xf numFmtId="10" fontId="6" fillId="0" borderId="23" xfId="0" applyNumberFormat="1" applyFont="1" applyFill="1" applyBorder="1" applyAlignment="1">
      <alignment vertical="center"/>
    </xf>
    <xf numFmtId="10" fontId="6" fillId="0" borderId="18" xfId="0" applyNumberFormat="1" applyFont="1" applyFill="1" applyBorder="1" applyAlignment="1">
      <alignment vertical="center"/>
    </xf>
    <xf numFmtId="10" fontId="6" fillId="0" borderId="15" xfId="0" applyNumberFormat="1" applyFont="1" applyFill="1" applyBorder="1" applyAlignment="1">
      <alignment vertical="center"/>
    </xf>
    <xf numFmtId="10" fontId="4" fillId="0" borderId="23" xfId="0" applyNumberFormat="1" applyFont="1" applyFill="1" applyBorder="1" applyAlignment="1">
      <alignment vertical="center"/>
    </xf>
    <xf numFmtId="10" fontId="4" fillId="0" borderId="18" xfId="0" applyNumberFormat="1" applyFont="1" applyFill="1" applyBorder="1" applyAlignment="1">
      <alignment vertical="center"/>
    </xf>
    <xf numFmtId="10" fontId="12" fillId="0" borderId="2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10" fontId="6" fillId="0" borderId="57" xfId="0" applyNumberFormat="1" applyFont="1" applyFill="1" applyBorder="1" applyAlignment="1">
      <alignment horizontal="right" vertical="center"/>
    </xf>
    <xf numFmtId="10" fontId="6" fillId="0" borderId="20" xfId="0" applyNumberFormat="1" applyFont="1" applyFill="1" applyBorder="1" applyAlignment="1">
      <alignment horizontal="right" vertical="center"/>
    </xf>
    <xf numFmtId="10" fontId="4" fillId="0" borderId="20" xfId="0" applyNumberFormat="1" applyFont="1" applyFill="1" applyBorder="1" applyAlignment="1">
      <alignment horizontal="right" vertical="center"/>
    </xf>
    <xf numFmtId="10" fontId="6" fillId="0" borderId="23" xfId="0" applyNumberFormat="1" applyFont="1" applyFill="1" applyBorder="1" applyAlignment="1">
      <alignment horizontal="right" vertical="center"/>
    </xf>
    <xf numFmtId="10" fontId="6" fillId="0" borderId="15" xfId="0" applyNumberFormat="1" applyFont="1" applyFill="1" applyBorder="1" applyAlignment="1">
      <alignment horizontal="right" vertical="center"/>
    </xf>
    <xf numFmtId="10" fontId="6" fillId="0" borderId="18" xfId="0" applyNumberFormat="1" applyFont="1" applyFill="1" applyBorder="1" applyAlignment="1">
      <alignment horizontal="right" vertical="center"/>
    </xf>
    <xf numFmtId="10" fontId="4" fillId="0" borderId="26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10" fontId="12" fillId="0" borderId="20" xfId="0" applyNumberFormat="1" applyFont="1" applyFill="1" applyBorder="1" applyAlignment="1">
      <alignment horizontal="right" vertical="center"/>
    </xf>
    <xf numFmtId="10" fontId="6" fillId="0" borderId="29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0" fontId="4" fillId="0" borderId="23" xfId="0" applyNumberFormat="1" applyFont="1" applyFill="1" applyBorder="1" applyAlignment="1">
      <alignment horizontal="right" vertical="center"/>
    </xf>
    <xf numFmtId="10" fontId="4" fillId="0" borderId="15" xfId="0" applyNumberFormat="1" applyFont="1" applyFill="1" applyBorder="1" applyAlignment="1">
      <alignment horizontal="right" vertical="center"/>
    </xf>
    <xf numFmtId="10" fontId="12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0" fontId="12" fillId="0" borderId="15" xfId="0" applyNumberFormat="1" applyFont="1" applyFill="1" applyBorder="1" applyAlignment="1">
      <alignment vertical="center"/>
    </xf>
    <xf numFmtId="10" fontId="6" fillId="0" borderId="58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horizontal="right" vertical="center"/>
    </xf>
    <xf numFmtId="3" fontId="12" fillId="0" borderId="45" xfId="0" applyNumberFormat="1" applyFont="1" applyFill="1" applyBorder="1" applyAlignment="1">
      <alignment horizontal="right" vertical="center"/>
    </xf>
    <xf numFmtId="10" fontId="12" fillId="0" borderId="23" xfId="0" applyNumberFormat="1" applyFont="1" applyFill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10" fontId="4" fillId="0" borderId="23" xfId="0" applyNumberFormat="1" applyFont="1" applyBorder="1" applyAlignment="1">
      <alignment horizontal="right"/>
    </xf>
    <xf numFmtId="10" fontId="4" fillId="0" borderId="20" xfId="0" applyNumberFormat="1" applyFont="1" applyBorder="1" applyAlignment="1">
      <alignment horizontal="right"/>
    </xf>
    <xf numFmtId="10" fontId="4" fillId="0" borderId="26" xfId="0" applyNumberFormat="1" applyFont="1" applyBorder="1" applyAlignment="1">
      <alignment horizontal="right"/>
    </xf>
    <xf numFmtId="0" fontId="4" fillId="0" borderId="53" xfId="0" applyFont="1" applyBorder="1" applyAlignment="1">
      <alignment/>
    </xf>
    <xf numFmtId="3" fontId="4" fillId="0" borderId="58" xfId="0" applyNumberFormat="1" applyFont="1" applyBorder="1" applyAlignment="1">
      <alignment horizontal="right"/>
    </xf>
    <xf numFmtId="10" fontId="6" fillId="0" borderId="29" xfId="0" applyNumberFormat="1" applyFont="1" applyFill="1" applyBorder="1" applyAlignment="1">
      <alignment vertical="center"/>
    </xf>
    <xf numFmtId="10" fontId="6" fillId="0" borderId="57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32" xfId="0" applyFill="1" applyBorder="1" applyAlignment="1">
      <alignment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view="pageBreakPreview" zoomScaleSheetLayoutView="100" workbookViewId="0" topLeftCell="A98">
      <pane xSplit="3" topLeftCell="D1" activePane="topRight" state="frozen"/>
      <selection pane="topLeft" activeCell="A121" sqref="A121"/>
      <selection pane="topRight" activeCell="J84" sqref="J84"/>
    </sheetView>
  </sheetViews>
  <sheetFormatPr defaultColWidth="9.00390625" defaultRowHeight="17.25" customHeight="1"/>
  <cols>
    <col min="1" max="1" width="6.75390625" style="6" hidden="1" customWidth="1"/>
    <col min="2" max="2" width="9.375" style="50" customWidth="1"/>
    <col min="3" max="3" width="65.75390625" style="6" customWidth="1"/>
    <col min="4" max="4" width="11.375" style="6" customWidth="1"/>
    <col min="5" max="5" width="0" style="6" hidden="1" customWidth="1"/>
    <col min="6" max="6" width="11.25390625" style="6" hidden="1" customWidth="1"/>
    <col min="7" max="7" width="0" style="6" hidden="1" customWidth="1"/>
    <col min="8" max="9" width="11.25390625" style="6" customWidth="1"/>
    <col min="10" max="10" width="12.625" style="207" customWidth="1"/>
    <col min="11" max="16384" width="9.125" style="6" customWidth="1"/>
  </cols>
  <sheetData>
    <row r="1" spans="1:2" ht="17.25" customHeight="1">
      <c r="A1" s="6" t="s">
        <v>68</v>
      </c>
      <c r="B1" s="6" t="s">
        <v>241</v>
      </c>
    </row>
    <row r="2" ht="17.25" customHeight="1">
      <c r="B2" s="6"/>
    </row>
    <row r="3" spans="1:4" ht="12.75" customHeight="1">
      <c r="A3" s="7"/>
      <c r="B3" s="8"/>
      <c r="C3" s="7"/>
      <c r="D3" s="7"/>
    </row>
    <row r="4" spans="1:4" ht="17.25" customHeight="1" hidden="1">
      <c r="A4" s="7"/>
      <c r="B4" s="8"/>
      <c r="C4" s="7"/>
      <c r="D4" s="7"/>
    </row>
    <row r="5" spans="1:10" ht="17.25" customHeight="1">
      <c r="A5" s="263" t="s">
        <v>102</v>
      </c>
      <c r="B5" s="263"/>
      <c r="C5" s="263"/>
      <c r="D5" s="263"/>
      <c r="E5" s="264"/>
      <c r="F5" s="264"/>
      <c r="G5" s="264"/>
      <c r="H5" s="264"/>
      <c r="I5" s="264"/>
      <c r="J5" s="264"/>
    </row>
    <row r="6" spans="1:4" ht="17.25" customHeight="1">
      <c r="A6" s="7"/>
      <c r="B6" s="8"/>
      <c r="C6" s="9"/>
      <c r="D6" s="9"/>
    </row>
    <row r="7" spans="1:4" ht="17.25" customHeight="1" thickBot="1">
      <c r="A7" s="260"/>
      <c r="B7" s="260"/>
      <c r="C7" s="260"/>
      <c r="D7" s="260"/>
    </row>
    <row r="8" spans="1:10" ht="24.75" customHeight="1" thickBot="1">
      <c r="A8" s="161" t="s">
        <v>0</v>
      </c>
      <c r="B8" s="177"/>
      <c r="C8" s="83" t="s">
        <v>124</v>
      </c>
      <c r="D8" s="5" t="s">
        <v>1</v>
      </c>
      <c r="E8" s="154" t="s">
        <v>228</v>
      </c>
      <c r="F8" s="154" t="s">
        <v>229</v>
      </c>
      <c r="G8" s="154" t="s">
        <v>232</v>
      </c>
      <c r="H8" s="154" t="s">
        <v>229</v>
      </c>
      <c r="I8" s="154" t="s">
        <v>237</v>
      </c>
      <c r="J8" s="154" t="s">
        <v>238</v>
      </c>
    </row>
    <row r="9" spans="1:10" s="13" customFormat="1" ht="17.25" customHeight="1" thickBot="1">
      <c r="A9" s="62">
        <v>1</v>
      </c>
      <c r="B9" s="178" t="s">
        <v>2</v>
      </c>
      <c r="C9" s="80" t="s">
        <v>125</v>
      </c>
      <c r="D9" s="59"/>
      <c r="E9" s="59"/>
      <c r="F9" s="59"/>
      <c r="G9" s="59"/>
      <c r="H9" s="59"/>
      <c r="I9" s="59"/>
      <c r="J9" s="210"/>
    </row>
    <row r="10" spans="1:10" ht="17.25" customHeight="1">
      <c r="A10" s="162">
        <v>2</v>
      </c>
      <c r="B10" s="179" t="s">
        <v>3</v>
      </c>
      <c r="C10" s="124" t="s">
        <v>62</v>
      </c>
      <c r="D10" s="102">
        <f aca="true" t="shared" si="0" ref="D10:I10">D11+D12+D13+D14+D15+D16+D17+D18</f>
        <v>38018</v>
      </c>
      <c r="E10" s="102">
        <f t="shared" si="0"/>
        <v>0</v>
      </c>
      <c r="F10" s="102">
        <f t="shared" si="0"/>
        <v>38018</v>
      </c>
      <c r="G10" s="102">
        <f t="shared" si="0"/>
        <v>0</v>
      </c>
      <c r="H10" s="102">
        <f t="shared" si="0"/>
        <v>38018</v>
      </c>
      <c r="I10" s="102">
        <f t="shared" si="0"/>
        <v>23869</v>
      </c>
      <c r="J10" s="257">
        <f>I10/H10</f>
        <v>0.6278341838076701</v>
      </c>
    </row>
    <row r="11" spans="1:10" ht="17.25" customHeight="1">
      <c r="A11" s="163">
        <v>3</v>
      </c>
      <c r="B11" s="180" t="s">
        <v>4</v>
      </c>
      <c r="C11" s="99" t="s">
        <v>69</v>
      </c>
      <c r="D11" s="23"/>
      <c r="E11" s="23"/>
      <c r="F11" s="23">
        <f>E11+D11</f>
        <v>0</v>
      </c>
      <c r="G11" s="23"/>
      <c r="H11" s="23">
        <f>G11+F11</f>
        <v>0</v>
      </c>
      <c r="I11" s="23">
        <v>0</v>
      </c>
      <c r="J11" s="217">
        <v>0</v>
      </c>
    </row>
    <row r="12" spans="1:10" ht="17.25" customHeight="1">
      <c r="A12" s="164">
        <v>4</v>
      </c>
      <c r="B12" s="181" t="s">
        <v>67</v>
      </c>
      <c r="C12" s="84" t="s">
        <v>70</v>
      </c>
      <c r="D12" s="15">
        <v>13353</v>
      </c>
      <c r="E12" s="15"/>
      <c r="F12" s="23">
        <f aca="true" t="shared" si="1" ref="F12:F18">E12+D12</f>
        <v>13353</v>
      </c>
      <c r="G12" s="15"/>
      <c r="H12" s="23">
        <f aca="true" t="shared" si="2" ref="H12:H18">G12+F12</f>
        <v>13353</v>
      </c>
      <c r="I12" s="15">
        <v>4800</v>
      </c>
      <c r="J12" s="217">
        <f aca="true" t="shared" si="3" ref="J12:J75">I12/H12</f>
        <v>0.35946978207144464</v>
      </c>
    </row>
    <row r="13" spans="1:10" ht="17.25" customHeight="1">
      <c r="A13" s="164">
        <v>5</v>
      </c>
      <c r="B13" s="181" t="s">
        <v>7</v>
      </c>
      <c r="C13" s="81" t="s">
        <v>71</v>
      </c>
      <c r="D13" s="15">
        <v>3205</v>
      </c>
      <c r="E13" s="15"/>
      <c r="F13" s="23">
        <f t="shared" si="1"/>
        <v>3205</v>
      </c>
      <c r="G13" s="15"/>
      <c r="H13" s="23">
        <f t="shared" si="2"/>
        <v>3205</v>
      </c>
      <c r="I13" s="15">
        <v>1962</v>
      </c>
      <c r="J13" s="217">
        <f t="shared" si="3"/>
        <v>0.6121684867394696</v>
      </c>
    </row>
    <row r="14" spans="1:10" ht="17.25" customHeight="1">
      <c r="A14" s="164">
        <v>6</v>
      </c>
      <c r="B14" s="181" t="s">
        <v>8</v>
      </c>
      <c r="C14" s="81" t="s">
        <v>5</v>
      </c>
      <c r="D14" s="15">
        <f>2230+8317</f>
        <v>10547</v>
      </c>
      <c r="E14" s="15"/>
      <c r="F14" s="23">
        <f t="shared" si="1"/>
        <v>10547</v>
      </c>
      <c r="G14" s="15"/>
      <c r="H14" s="23">
        <f t="shared" si="2"/>
        <v>10547</v>
      </c>
      <c r="I14" s="15">
        <v>4573</v>
      </c>
      <c r="J14" s="217">
        <f t="shared" si="3"/>
        <v>0.4335830093865554</v>
      </c>
    </row>
    <row r="15" spans="1:10" ht="17.25" customHeight="1">
      <c r="A15" s="164">
        <v>7</v>
      </c>
      <c r="B15" s="181" t="s">
        <v>72</v>
      </c>
      <c r="C15" s="84" t="s">
        <v>6</v>
      </c>
      <c r="D15" s="15">
        <v>1827</v>
      </c>
      <c r="E15" s="15"/>
      <c r="F15" s="23">
        <f t="shared" si="1"/>
        <v>1827</v>
      </c>
      <c r="G15" s="15"/>
      <c r="H15" s="23">
        <f t="shared" si="2"/>
        <v>1827</v>
      </c>
      <c r="I15" s="15">
        <v>52</v>
      </c>
      <c r="J15" s="217">
        <f t="shared" si="3"/>
        <v>0.028461959496442254</v>
      </c>
    </row>
    <row r="16" spans="1:10" ht="17.25" customHeight="1">
      <c r="A16" s="164">
        <v>8</v>
      </c>
      <c r="B16" s="181" t="s">
        <v>73</v>
      </c>
      <c r="C16" s="81" t="s">
        <v>74</v>
      </c>
      <c r="D16" s="15">
        <v>6849</v>
      </c>
      <c r="E16" s="15"/>
      <c r="F16" s="23">
        <f t="shared" si="1"/>
        <v>6849</v>
      </c>
      <c r="G16" s="15"/>
      <c r="H16" s="23">
        <f t="shared" si="2"/>
        <v>6849</v>
      </c>
      <c r="I16" s="15">
        <v>8881</v>
      </c>
      <c r="J16" s="217">
        <f t="shared" si="3"/>
        <v>1.2966856475397868</v>
      </c>
    </row>
    <row r="17" spans="1:10" ht="17.25" customHeight="1">
      <c r="A17" s="164">
        <v>10</v>
      </c>
      <c r="B17" s="181" t="s">
        <v>75</v>
      </c>
      <c r="C17" s="81" t="s">
        <v>64</v>
      </c>
      <c r="D17" s="15">
        <v>1000</v>
      </c>
      <c r="E17" s="15"/>
      <c r="F17" s="23">
        <f t="shared" si="1"/>
        <v>1000</v>
      </c>
      <c r="G17" s="15"/>
      <c r="H17" s="23">
        <f t="shared" si="2"/>
        <v>1000</v>
      </c>
      <c r="I17" s="15">
        <v>1440</v>
      </c>
      <c r="J17" s="217">
        <f t="shared" si="3"/>
        <v>1.44</v>
      </c>
    </row>
    <row r="18" spans="1:10" ht="17.25" customHeight="1">
      <c r="A18" s="165">
        <v>11</v>
      </c>
      <c r="B18" s="182" t="s">
        <v>76</v>
      </c>
      <c r="C18" s="82" t="s">
        <v>77</v>
      </c>
      <c r="D18" s="92">
        <v>1237</v>
      </c>
      <c r="E18" s="92"/>
      <c r="F18" s="23">
        <f t="shared" si="1"/>
        <v>1237</v>
      </c>
      <c r="G18" s="92"/>
      <c r="H18" s="23">
        <f t="shared" si="2"/>
        <v>1237</v>
      </c>
      <c r="I18" s="92">
        <v>2161</v>
      </c>
      <c r="J18" s="217">
        <f t="shared" si="3"/>
        <v>1.7469684721099434</v>
      </c>
    </row>
    <row r="19" spans="1:10" ht="17.25" customHeight="1">
      <c r="A19" s="164">
        <v>18</v>
      </c>
      <c r="B19" s="153" t="s">
        <v>9</v>
      </c>
      <c r="C19" s="85" t="s">
        <v>63</v>
      </c>
      <c r="D19" s="18">
        <f aca="true" t="shared" si="4" ref="D19:I19">D20+D24+D25+D30+D31</f>
        <v>81524</v>
      </c>
      <c r="E19" s="18">
        <f t="shared" si="4"/>
        <v>-27674</v>
      </c>
      <c r="F19" s="18">
        <f t="shared" si="4"/>
        <v>53850</v>
      </c>
      <c r="G19" s="18">
        <f t="shared" si="4"/>
        <v>0</v>
      </c>
      <c r="H19" s="18">
        <f t="shared" si="4"/>
        <v>53850</v>
      </c>
      <c r="I19" s="18">
        <f t="shared" si="4"/>
        <v>31197</v>
      </c>
      <c r="J19" s="219">
        <f t="shared" si="3"/>
        <v>0.5793314763231198</v>
      </c>
    </row>
    <row r="20" spans="1:10" ht="17.25" customHeight="1">
      <c r="A20" s="163">
        <v>20</v>
      </c>
      <c r="B20" s="180" t="s">
        <v>10</v>
      </c>
      <c r="C20" s="86" t="s">
        <v>13</v>
      </c>
      <c r="D20" s="23">
        <f aca="true" t="shared" si="5" ref="D20:I20">D21+D22+D23</f>
        <v>73174</v>
      </c>
      <c r="E20" s="23">
        <f t="shared" si="5"/>
        <v>-27674</v>
      </c>
      <c r="F20" s="23">
        <f t="shared" si="5"/>
        <v>45500</v>
      </c>
      <c r="G20" s="23">
        <f t="shared" si="5"/>
        <v>0</v>
      </c>
      <c r="H20" s="23">
        <f t="shared" si="5"/>
        <v>45500</v>
      </c>
      <c r="I20" s="23">
        <f t="shared" si="5"/>
        <v>25364</v>
      </c>
      <c r="J20" s="217">
        <f t="shared" si="3"/>
        <v>0.5574505494505495</v>
      </c>
    </row>
    <row r="21" spans="1:10" ht="17.25" customHeight="1">
      <c r="A21" s="164">
        <v>22</v>
      </c>
      <c r="B21" s="181" t="s">
        <v>78</v>
      </c>
      <c r="C21" s="81" t="s">
        <v>14</v>
      </c>
      <c r="D21" s="15">
        <v>8000</v>
      </c>
      <c r="E21" s="15"/>
      <c r="F21" s="15">
        <f>D21+E21</f>
        <v>8000</v>
      </c>
      <c r="G21" s="15"/>
      <c r="H21" s="15">
        <f>F21+G21</f>
        <v>8000</v>
      </c>
      <c r="I21" s="15">
        <v>3815</v>
      </c>
      <c r="J21" s="217">
        <f t="shared" si="3"/>
        <v>0.476875</v>
      </c>
    </row>
    <row r="22" spans="1:10" ht="17.25" customHeight="1">
      <c r="A22" s="164">
        <v>23</v>
      </c>
      <c r="B22" s="181" t="s">
        <v>79</v>
      </c>
      <c r="C22" s="81" t="s">
        <v>15</v>
      </c>
      <c r="D22" s="15">
        <v>62674</v>
      </c>
      <c r="E22" s="15">
        <v>-27674</v>
      </c>
      <c r="F22" s="15">
        <f>D22+E22</f>
        <v>35000</v>
      </c>
      <c r="G22" s="15"/>
      <c r="H22" s="15">
        <f>F22+G22</f>
        <v>35000</v>
      </c>
      <c r="I22" s="15">
        <v>20263</v>
      </c>
      <c r="J22" s="217">
        <f t="shared" si="3"/>
        <v>0.5789428571428571</v>
      </c>
    </row>
    <row r="23" spans="1:10" ht="17.25" customHeight="1">
      <c r="A23" s="164">
        <v>24</v>
      </c>
      <c r="B23" s="181" t="s">
        <v>80</v>
      </c>
      <c r="C23" s="81" t="s">
        <v>16</v>
      </c>
      <c r="D23" s="15">
        <v>2500</v>
      </c>
      <c r="E23" s="15"/>
      <c r="F23" s="15">
        <f>D23+E23</f>
        <v>2500</v>
      </c>
      <c r="G23" s="15"/>
      <c r="H23" s="15">
        <f>F23+G23</f>
        <v>2500</v>
      </c>
      <c r="I23" s="15">
        <v>1286</v>
      </c>
      <c r="J23" s="217">
        <f t="shared" si="3"/>
        <v>0.5144</v>
      </c>
    </row>
    <row r="24" spans="1:10" ht="17.25" customHeight="1">
      <c r="A24" s="164">
        <v>25</v>
      </c>
      <c r="B24" s="181" t="s">
        <v>12</v>
      </c>
      <c r="C24" s="81" t="s">
        <v>11</v>
      </c>
      <c r="D24" s="15">
        <v>0</v>
      </c>
      <c r="E24" s="15">
        <v>0</v>
      </c>
      <c r="F24" s="15">
        <f>D24+E24</f>
        <v>0</v>
      </c>
      <c r="G24" s="15">
        <v>0</v>
      </c>
      <c r="H24" s="15">
        <f>F24+G24</f>
        <v>0</v>
      </c>
      <c r="I24" s="15">
        <v>0</v>
      </c>
      <c r="J24" s="217">
        <v>0</v>
      </c>
    </row>
    <row r="25" spans="1:10" ht="17.25" customHeight="1">
      <c r="A25" s="164">
        <v>26</v>
      </c>
      <c r="B25" s="181" t="s">
        <v>17</v>
      </c>
      <c r="C25" s="81" t="s">
        <v>18</v>
      </c>
      <c r="D25" s="15">
        <f aca="true" t="shared" si="6" ref="D25:I25">D26+D27+D29</f>
        <v>7700</v>
      </c>
      <c r="E25" s="15">
        <f t="shared" si="6"/>
        <v>0</v>
      </c>
      <c r="F25" s="15">
        <f t="shared" si="6"/>
        <v>7700</v>
      </c>
      <c r="G25" s="15">
        <f t="shared" si="6"/>
        <v>0</v>
      </c>
      <c r="H25" s="15">
        <f t="shared" si="6"/>
        <v>7700</v>
      </c>
      <c r="I25" s="15">
        <f t="shared" si="6"/>
        <v>5531</v>
      </c>
      <c r="J25" s="217">
        <f t="shared" si="3"/>
        <v>0.7183116883116883</v>
      </c>
    </row>
    <row r="26" spans="1:10" ht="17.25" customHeight="1">
      <c r="A26" s="164">
        <v>29</v>
      </c>
      <c r="B26" s="181" t="s">
        <v>19</v>
      </c>
      <c r="C26" s="81" t="s">
        <v>22</v>
      </c>
      <c r="D26" s="15">
        <v>4000</v>
      </c>
      <c r="E26" s="15"/>
      <c r="F26" s="15">
        <f aca="true" t="shared" si="7" ref="F26:F31">D26+E26</f>
        <v>4000</v>
      </c>
      <c r="G26" s="15"/>
      <c r="H26" s="15">
        <f aca="true" t="shared" si="8" ref="H26:H31">F26+G26</f>
        <v>4000</v>
      </c>
      <c r="I26" s="15">
        <v>2030</v>
      </c>
      <c r="J26" s="217">
        <f t="shared" si="3"/>
        <v>0.5075</v>
      </c>
    </row>
    <row r="27" spans="1:10" ht="17.25" customHeight="1">
      <c r="A27" s="164">
        <v>30</v>
      </c>
      <c r="B27" s="181" t="s">
        <v>20</v>
      </c>
      <c r="C27" s="81" t="s">
        <v>24</v>
      </c>
      <c r="D27" s="15">
        <v>100</v>
      </c>
      <c r="E27" s="15"/>
      <c r="F27" s="15">
        <f t="shared" si="7"/>
        <v>100</v>
      </c>
      <c r="G27" s="15"/>
      <c r="H27" s="15">
        <f t="shared" si="8"/>
        <v>100</v>
      </c>
      <c r="I27" s="15"/>
      <c r="J27" s="217">
        <f t="shared" si="3"/>
        <v>0</v>
      </c>
    </row>
    <row r="28" spans="1:10" ht="17.25" customHeight="1" hidden="1">
      <c r="A28" s="164">
        <v>31</v>
      </c>
      <c r="B28" s="181" t="s">
        <v>23</v>
      </c>
      <c r="C28" s="81" t="s">
        <v>25</v>
      </c>
      <c r="D28" s="15"/>
      <c r="E28" s="15"/>
      <c r="F28" s="15">
        <f t="shared" si="7"/>
        <v>0</v>
      </c>
      <c r="G28" s="15"/>
      <c r="H28" s="15">
        <f t="shared" si="8"/>
        <v>0</v>
      </c>
      <c r="I28" s="15"/>
      <c r="J28" s="217" t="e">
        <f t="shared" si="3"/>
        <v>#DIV/0!</v>
      </c>
    </row>
    <row r="29" spans="1:10" ht="17.25" customHeight="1">
      <c r="A29" s="164">
        <v>31</v>
      </c>
      <c r="B29" s="181" t="s">
        <v>21</v>
      </c>
      <c r="C29" s="81" t="s">
        <v>51</v>
      </c>
      <c r="D29" s="15">
        <v>3600</v>
      </c>
      <c r="E29" s="15"/>
      <c r="F29" s="15">
        <f t="shared" si="7"/>
        <v>3600</v>
      </c>
      <c r="G29" s="15"/>
      <c r="H29" s="15">
        <f t="shared" si="8"/>
        <v>3600</v>
      </c>
      <c r="I29" s="15">
        <v>3501</v>
      </c>
      <c r="J29" s="217">
        <f t="shared" si="3"/>
        <v>0.9725</v>
      </c>
    </row>
    <row r="30" spans="1:10" ht="17.25" customHeight="1">
      <c r="A30" s="164">
        <v>32</v>
      </c>
      <c r="B30" s="181" t="s">
        <v>26</v>
      </c>
      <c r="C30" s="81" t="s">
        <v>81</v>
      </c>
      <c r="D30" s="15">
        <v>550</v>
      </c>
      <c r="E30" s="15"/>
      <c r="F30" s="15">
        <f t="shared" si="7"/>
        <v>550</v>
      </c>
      <c r="G30" s="15"/>
      <c r="H30" s="15">
        <f t="shared" si="8"/>
        <v>550</v>
      </c>
      <c r="I30" s="15">
        <v>255</v>
      </c>
      <c r="J30" s="217">
        <f t="shared" si="3"/>
        <v>0.4636363636363636</v>
      </c>
    </row>
    <row r="31" spans="1:12" ht="17.25" customHeight="1">
      <c r="A31" s="164">
        <v>33</v>
      </c>
      <c r="B31" s="181" t="s">
        <v>82</v>
      </c>
      <c r="C31" s="81" t="s">
        <v>103</v>
      </c>
      <c r="D31" s="15">
        <v>100</v>
      </c>
      <c r="E31" s="15"/>
      <c r="F31" s="15">
        <f t="shared" si="7"/>
        <v>100</v>
      </c>
      <c r="G31" s="15"/>
      <c r="H31" s="15">
        <f t="shared" si="8"/>
        <v>100</v>
      </c>
      <c r="I31" s="15">
        <v>47</v>
      </c>
      <c r="J31" s="217">
        <f t="shared" si="3"/>
        <v>0.47</v>
      </c>
      <c r="L31" s="6" t="s">
        <v>217</v>
      </c>
    </row>
    <row r="32" spans="1:10" s="13" customFormat="1" ht="17.25" customHeight="1">
      <c r="A32" s="166">
        <v>35</v>
      </c>
      <c r="B32" s="153" t="s">
        <v>32</v>
      </c>
      <c r="C32" s="128" t="s">
        <v>104</v>
      </c>
      <c r="D32" s="18">
        <f aca="true" t="shared" si="9" ref="D32:I32">D33+D38+D42+D43+D44+D45+D46</f>
        <v>104078</v>
      </c>
      <c r="E32" s="18">
        <f t="shared" si="9"/>
        <v>32128</v>
      </c>
      <c r="F32" s="18">
        <f t="shared" si="9"/>
        <v>136206</v>
      </c>
      <c r="G32" s="18">
        <f t="shared" si="9"/>
        <v>3934</v>
      </c>
      <c r="H32" s="18">
        <f t="shared" si="9"/>
        <v>140140</v>
      </c>
      <c r="I32" s="18">
        <f t="shared" si="9"/>
        <v>88247</v>
      </c>
      <c r="J32" s="219">
        <f t="shared" si="3"/>
        <v>0.6297060082774368</v>
      </c>
    </row>
    <row r="33" spans="1:10" ht="30" customHeight="1">
      <c r="A33" s="163">
        <v>36</v>
      </c>
      <c r="B33" s="180" t="s">
        <v>58</v>
      </c>
      <c r="C33" s="129" t="s">
        <v>105</v>
      </c>
      <c r="D33" s="15">
        <f aca="true" t="shared" si="10" ref="D33:I33">D34+D35+D36+D37</f>
        <v>84112</v>
      </c>
      <c r="E33" s="15">
        <f t="shared" si="10"/>
        <v>28956</v>
      </c>
      <c r="F33" s="15">
        <f t="shared" si="10"/>
        <v>113068</v>
      </c>
      <c r="G33" s="15">
        <f t="shared" si="10"/>
        <v>0</v>
      </c>
      <c r="H33" s="15">
        <f t="shared" si="10"/>
        <v>113068</v>
      </c>
      <c r="I33" s="15">
        <f t="shared" si="10"/>
        <v>59361</v>
      </c>
      <c r="J33" s="217">
        <f t="shared" si="3"/>
        <v>0.5250026532705983</v>
      </c>
    </row>
    <row r="34" spans="1:10" ht="17.25" customHeight="1">
      <c r="A34" s="164">
        <v>37</v>
      </c>
      <c r="B34" s="181" t="s">
        <v>106</v>
      </c>
      <c r="C34" s="82" t="s">
        <v>107</v>
      </c>
      <c r="D34" s="15">
        <v>38544</v>
      </c>
      <c r="E34" s="15">
        <v>1282</v>
      </c>
      <c r="F34" s="15">
        <f>D34+E34</f>
        <v>39826</v>
      </c>
      <c r="G34" s="15"/>
      <c r="H34" s="15">
        <f>F34+G34</f>
        <v>39826</v>
      </c>
      <c r="I34" s="15">
        <v>19593</v>
      </c>
      <c r="J34" s="217">
        <f t="shared" si="3"/>
        <v>0.49196504795862</v>
      </c>
    </row>
    <row r="35" spans="1:10" ht="29.25" customHeight="1">
      <c r="A35" s="163">
        <v>38</v>
      </c>
      <c r="B35" s="181" t="s">
        <v>108</v>
      </c>
      <c r="C35" s="125" t="s">
        <v>109</v>
      </c>
      <c r="D35" s="15">
        <v>9690</v>
      </c>
      <c r="E35" s="15">
        <v>27674</v>
      </c>
      <c r="F35" s="15">
        <f>D35+E35</f>
        <v>37364</v>
      </c>
      <c r="G35" s="15"/>
      <c r="H35" s="15">
        <f>F35+G35</f>
        <v>37364</v>
      </c>
      <c r="I35" s="15">
        <v>18210</v>
      </c>
      <c r="J35" s="217">
        <f t="shared" si="3"/>
        <v>0.4873675195375228</v>
      </c>
    </row>
    <row r="36" spans="1:10" ht="29.25" customHeight="1">
      <c r="A36" s="167"/>
      <c r="B36" s="182" t="s">
        <v>221</v>
      </c>
      <c r="C36" s="130" t="s">
        <v>227</v>
      </c>
      <c r="D36" s="15">
        <v>33170</v>
      </c>
      <c r="E36" s="15"/>
      <c r="F36" s="15">
        <f>D36+E36</f>
        <v>33170</v>
      </c>
      <c r="G36" s="15"/>
      <c r="H36" s="15">
        <f>F36+G36</f>
        <v>33170</v>
      </c>
      <c r="I36" s="15">
        <v>20204</v>
      </c>
      <c r="J36" s="217">
        <f t="shared" si="3"/>
        <v>0.6091046126017485</v>
      </c>
    </row>
    <row r="37" spans="1:10" ht="29.25" customHeight="1">
      <c r="A37" s="167"/>
      <c r="B37" s="182" t="s">
        <v>222</v>
      </c>
      <c r="C37" s="130" t="s">
        <v>223</v>
      </c>
      <c r="D37" s="15">
        <v>2708</v>
      </c>
      <c r="E37" s="15"/>
      <c r="F37" s="15">
        <f>D37+E37</f>
        <v>2708</v>
      </c>
      <c r="G37" s="15"/>
      <c r="H37" s="15">
        <f>F37+G37</f>
        <v>2708</v>
      </c>
      <c r="I37" s="15">
        <v>1354</v>
      </c>
      <c r="J37" s="217">
        <f t="shared" si="3"/>
        <v>0.5</v>
      </c>
    </row>
    <row r="38" spans="1:10" ht="17.25" customHeight="1">
      <c r="A38" s="165">
        <v>39</v>
      </c>
      <c r="B38" s="182" t="s">
        <v>92</v>
      </c>
      <c r="C38" s="82" t="s">
        <v>110</v>
      </c>
      <c r="D38" s="15">
        <f>D39+D40</f>
        <v>5058</v>
      </c>
      <c r="E38" s="15">
        <f>E39+E40</f>
        <v>1035</v>
      </c>
      <c r="F38" s="15">
        <f>F39+F40+F41</f>
        <v>6093</v>
      </c>
      <c r="G38" s="15">
        <f>G39+G40+G41</f>
        <v>3935</v>
      </c>
      <c r="H38" s="15">
        <f>H39+H40+H41</f>
        <v>10028</v>
      </c>
      <c r="I38" s="15">
        <f>I39+I40+I41</f>
        <v>7499</v>
      </c>
      <c r="J38" s="217">
        <f t="shared" si="3"/>
        <v>0.7478061428001596</v>
      </c>
    </row>
    <row r="39" spans="1:10" ht="29.25" customHeight="1">
      <c r="A39" s="165">
        <v>40</v>
      </c>
      <c r="B39" s="182" t="s">
        <v>111</v>
      </c>
      <c r="C39" s="130" t="s">
        <v>112</v>
      </c>
      <c r="D39" s="15">
        <v>5058</v>
      </c>
      <c r="E39" s="15">
        <v>1035</v>
      </c>
      <c r="F39" s="15">
        <f aca="true" t="shared" si="11" ref="F39:F46">D39+E39</f>
        <v>6093</v>
      </c>
      <c r="G39" s="15">
        <f>-1035+368</f>
        <v>-667</v>
      </c>
      <c r="H39" s="15">
        <f aca="true" t="shared" si="12" ref="H39:H46">F39+G39</f>
        <v>5426</v>
      </c>
      <c r="I39" s="15">
        <v>2897</v>
      </c>
      <c r="J39" s="217">
        <f t="shared" si="3"/>
        <v>0.5339107998525617</v>
      </c>
    </row>
    <row r="40" spans="1:10" ht="17.25" customHeight="1">
      <c r="A40" s="164">
        <v>41</v>
      </c>
      <c r="B40" s="181" t="s">
        <v>113</v>
      </c>
      <c r="C40" s="1" t="s">
        <v>114</v>
      </c>
      <c r="D40" s="15"/>
      <c r="E40" s="15"/>
      <c r="F40" s="15">
        <f t="shared" si="11"/>
        <v>0</v>
      </c>
      <c r="G40" s="15">
        <v>3218</v>
      </c>
      <c r="H40" s="15">
        <f t="shared" si="12"/>
        <v>3218</v>
      </c>
      <c r="I40" s="15">
        <v>3218</v>
      </c>
      <c r="J40" s="217">
        <f t="shared" si="3"/>
        <v>1</v>
      </c>
    </row>
    <row r="41" spans="1:10" ht="17.25" customHeight="1">
      <c r="A41" s="163"/>
      <c r="B41" s="180" t="s">
        <v>236</v>
      </c>
      <c r="C41" s="86" t="s">
        <v>234</v>
      </c>
      <c r="D41" s="15"/>
      <c r="E41" s="15"/>
      <c r="F41" s="15">
        <f t="shared" si="11"/>
        <v>0</v>
      </c>
      <c r="G41" s="15">
        <f>1035+349</f>
        <v>1384</v>
      </c>
      <c r="H41" s="15">
        <f t="shared" si="12"/>
        <v>1384</v>
      </c>
      <c r="I41" s="15">
        <v>1384</v>
      </c>
      <c r="J41" s="217">
        <f t="shared" si="3"/>
        <v>1</v>
      </c>
    </row>
    <row r="42" spans="1:10" ht="17.25" customHeight="1">
      <c r="A42" s="163">
        <v>42</v>
      </c>
      <c r="B42" s="180" t="s">
        <v>93</v>
      </c>
      <c r="C42" s="86" t="s">
        <v>115</v>
      </c>
      <c r="D42" s="15"/>
      <c r="E42" s="15"/>
      <c r="F42" s="15">
        <f t="shared" si="11"/>
        <v>0</v>
      </c>
      <c r="G42" s="15"/>
      <c r="H42" s="15">
        <f t="shared" si="12"/>
        <v>0</v>
      </c>
      <c r="I42" s="15"/>
      <c r="J42" s="217">
        <v>0</v>
      </c>
    </row>
    <row r="43" spans="1:10" ht="17.25" customHeight="1">
      <c r="A43" s="164">
        <v>43</v>
      </c>
      <c r="B43" s="181" t="s">
        <v>94</v>
      </c>
      <c r="C43" s="81" t="s">
        <v>116</v>
      </c>
      <c r="D43" s="15">
        <v>14908</v>
      </c>
      <c r="E43" s="15">
        <v>2137</v>
      </c>
      <c r="F43" s="15">
        <f t="shared" si="11"/>
        <v>17045</v>
      </c>
      <c r="G43" s="15">
        <v>-1</v>
      </c>
      <c r="H43" s="15">
        <f t="shared" si="12"/>
        <v>17044</v>
      </c>
      <c r="I43" s="15">
        <v>20729</v>
      </c>
      <c r="J43" s="217">
        <f t="shared" si="3"/>
        <v>1.2162051161699132</v>
      </c>
    </row>
    <row r="44" spans="1:10" ht="17.25" customHeight="1">
      <c r="A44" s="163">
        <v>44</v>
      </c>
      <c r="B44" s="181" t="s">
        <v>96</v>
      </c>
      <c r="C44" s="81" t="s">
        <v>90</v>
      </c>
      <c r="D44" s="15"/>
      <c r="E44" s="15"/>
      <c r="F44" s="15">
        <f t="shared" si="11"/>
        <v>0</v>
      </c>
      <c r="G44" s="15"/>
      <c r="H44" s="15">
        <f t="shared" si="12"/>
        <v>0</v>
      </c>
      <c r="I44" s="15"/>
      <c r="J44" s="217">
        <v>0</v>
      </c>
    </row>
    <row r="45" spans="1:10" ht="17.25" customHeight="1">
      <c r="A45" s="164">
        <v>45</v>
      </c>
      <c r="B45" s="181" t="s">
        <v>117</v>
      </c>
      <c r="C45" s="81" t="s">
        <v>59</v>
      </c>
      <c r="D45" s="15"/>
      <c r="E45" s="15"/>
      <c r="F45" s="15">
        <f t="shared" si="11"/>
        <v>0</v>
      </c>
      <c r="G45" s="15"/>
      <c r="H45" s="15">
        <f t="shared" si="12"/>
        <v>0</v>
      </c>
      <c r="I45" s="15">
        <v>658</v>
      </c>
      <c r="J45" s="217">
        <v>0</v>
      </c>
    </row>
    <row r="46" spans="1:10" s="60" customFormat="1" ht="17.25" customHeight="1">
      <c r="A46" s="163">
        <v>46</v>
      </c>
      <c r="B46" s="181" t="s">
        <v>118</v>
      </c>
      <c r="C46" s="81" t="s">
        <v>119</v>
      </c>
      <c r="D46" s="15"/>
      <c r="E46" s="15"/>
      <c r="F46" s="15">
        <f t="shared" si="11"/>
        <v>0</v>
      </c>
      <c r="G46" s="15"/>
      <c r="H46" s="15">
        <f t="shared" si="12"/>
        <v>0</v>
      </c>
      <c r="I46" s="15"/>
      <c r="J46" s="217">
        <v>0</v>
      </c>
    </row>
    <row r="47" spans="1:10" s="4" customFormat="1" ht="17.25" customHeight="1">
      <c r="A47" s="166">
        <v>47</v>
      </c>
      <c r="B47" s="183" t="s">
        <v>33</v>
      </c>
      <c r="C47" s="90" t="s">
        <v>120</v>
      </c>
      <c r="D47" s="18">
        <f aca="true" t="shared" si="13" ref="D47:I47">D48+D49</f>
        <v>0</v>
      </c>
      <c r="E47" s="18">
        <f t="shared" si="13"/>
        <v>0</v>
      </c>
      <c r="F47" s="18">
        <f t="shared" si="13"/>
        <v>0</v>
      </c>
      <c r="G47" s="18">
        <f t="shared" si="13"/>
        <v>0</v>
      </c>
      <c r="H47" s="18">
        <f t="shared" si="13"/>
        <v>0</v>
      </c>
      <c r="I47" s="18">
        <f t="shared" si="13"/>
        <v>145</v>
      </c>
      <c r="J47" s="219">
        <v>0</v>
      </c>
    </row>
    <row r="48" spans="1:10" s="60" customFormat="1" ht="17.25" customHeight="1">
      <c r="A48" s="167">
        <v>48</v>
      </c>
      <c r="B48" s="182" t="s">
        <v>56</v>
      </c>
      <c r="C48" s="89" t="s">
        <v>121</v>
      </c>
      <c r="D48" s="15"/>
      <c r="E48" s="15"/>
      <c r="F48" s="15">
        <f>D48+E48</f>
        <v>0</v>
      </c>
      <c r="G48" s="15"/>
      <c r="H48" s="15">
        <f>F48+G48</f>
        <v>0</v>
      </c>
      <c r="I48" s="15">
        <v>145</v>
      </c>
      <c r="J48" s="217">
        <v>0</v>
      </c>
    </row>
    <row r="49" spans="1:10" ht="17.25" customHeight="1">
      <c r="A49" s="164">
        <v>49</v>
      </c>
      <c r="B49" s="181" t="s">
        <v>57</v>
      </c>
      <c r="C49" s="88" t="s">
        <v>218</v>
      </c>
      <c r="D49" s="15"/>
      <c r="E49" s="15"/>
      <c r="F49" s="15">
        <f>D49+E49</f>
        <v>0</v>
      </c>
      <c r="G49" s="15"/>
      <c r="H49" s="15">
        <f>F49+G49</f>
        <v>0</v>
      </c>
      <c r="I49" s="15"/>
      <c r="J49" s="217">
        <v>0</v>
      </c>
    </row>
    <row r="50" spans="1:10" s="13" customFormat="1" ht="17.25" customHeight="1" thickBot="1">
      <c r="A50" s="168">
        <v>52</v>
      </c>
      <c r="B50" s="184"/>
      <c r="C50" s="131" t="s">
        <v>123</v>
      </c>
      <c r="D50" s="93">
        <f aca="true" t="shared" si="14" ref="D50:I50">D47+D32+D19+D10</f>
        <v>223620</v>
      </c>
      <c r="E50" s="93">
        <f t="shared" si="14"/>
        <v>4454</v>
      </c>
      <c r="F50" s="93">
        <f t="shared" si="14"/>
        <v>228074</v>
      </c>
      <c r="G50" s="93">
        <f t="shared" si="14"/>
        <v>3934</v>
      </c>
      <c r="H50" s="93">
        <f t="shared" si="14"/>
        <v>232008</v>
      </c>
      <c r="I50" s="93">
        <f t="shared" si="14"/>
        <v>143458</v>
      </c>
      <c r="J50" s="256">
        <f t="shared" si="3"/>
        <v>0.6183321264783973</v>
      </c>
    </row>
    <row r="51" spans="1:10" s="13" customFormat="1" ht="17.25" customHeight="1" thickBot="1">
      <c r="A51" s="62">
        <v>53</v>
      </c>
      <c r="B51" s="185" t="s">
        <v>27</v>
      </c>
      <c r="C51" s="100" t="s">
        <v>126</v>
      </c>
      <c r="D51" s="12"/>
      <c r="E51" s="12"/>
      <c r="F51" s="12"/>
      <c r="G51" s="12"/>
      <c r="H51" s="12"/>
      <c r="I51" s="12"/>
      <c r="J51" s="222">
        <v>0</v>
      </c>
    </row>
    <row r="52" spans="1:10" s="13" customFormat="1" ht="17.25" customHeight="1">
      <c r="A52" s="162">
        <v>54</v>
      </c>
      <c r="B52" s="179" t="s">
        <v>3</v>
      </c>
      <c r="C52" s="124" t="s">
        <v>127</v>
      </c>
      <c r="D52" s="51">
        <f aca="true" t="shared" si="15" ref="D52:I52">D53+D54+D55</f>
        <v>0</v>
      </c>
      <c r="E52" s="51">
        <f t="shared" si="15"/>
        <v>0</v>
      </c>
      <c r="F52" s="51">
        <f t="shared" si="15"/>
        <v>0</v>
      </c>
      <c r="G52" s="51">
        <f t="shared" si="15"/>
        <v>0</v>
      </c>
      <c r="H52" s="51">
        <f t="shared" si="15"/>
        <v>0</v>
      </c>
      <c r="I52" s="51">
        <f t="shared" si="15"/>
        <v>0</v>
      </c>
      <c r="J52" s="221">
        <v>0</v>
      </c>
    </row>
    <row r="53" spans="1:10" ht="30.75" customHeight="1">
      <c r="A53" s="164">
        <v>55</v>
      </c>
      <c r="B53" s="181" t="s">
        <v>4</v>
      </c>
      <c r="C53" s="125" t="s">
        <v>91</v>
      </c>
      <c r="D53" s="15"/>
      <c r="E53" s="15"/>
      <c r="F53" s="15"/>
      <c r="G53" s="15"/>
      <c r="H53" s="15"/>
      <c r="I53" s="15"/>
      <c r="J53" s="217">
        <v>0</v>
      </c>
    </row>
    <row r="54" spans="1:10" ht="17.25" customHeight="1">
      <c r="A54" s="164">
        <v>56</v>
      </c>
      <c r="B54" s="181" t="s">
        <v>67</v>
      </c>
      <c r="C54" s="81" t="s">
        <v>52</v>
      </c>
      <c r="D54" s="15"/>
      <c r="E54" s="15"/>
      <c r="F54" s="15"/>
      <c r="G54" s="15"/>
      <c r="H54" s="15"/>
      <c r="I54" s="15"/>
      <c r="J54" s="217">
        <v>0</v>
      </c>
    </row>
    <row r="55" spans="1:10" ht="17.25" customHeight="1">
      <c r="A55" s="164">
        <v>57</v>
      </c>
      <c r="B55" s="181" t="s">
        <v>7</v>
      </c>
      <c r="C55" s="81" t="s">
        <v>128</v>
      </c>
      <c r="D55" s="15"/>
      <c r="E55" s="15"/>
      <c r="F55" s="15"/>
      <c r="G55" s="15"/>
      <c r="H55" s="15"/>
      <c r="I55" s="15"/>
      <c r="J55" s="217">
        <v>0</v>
      </c>
    </row>
    <row r="56" spans="1:10" s="13" customFormat="1" ht="17.25" customHeight="1">
      <c r="A56" s="166">
        <v>58</v>
      </c>
      <c r="B56" s="153" t="s">
        <v>9</v>
      </c>
      <c r="C56" s="85" t="s">
        <v>129</v>
      </c>
      <c r="D56" s="18">
        <f aca="true" t="shared" si="16" ref="D56:I56">D57+D58</f>
        <v>0</v>
      </c>
      <c r="E56" s="18">
        <f t="shared" si="16"/>
        <v>1443</v>
      </c>
      <c r="F56" s="18">
        <f t="shared" si="16"/>
        <v>1443</v>
      </c>
      <c r="G56" s="18">
        <f t="shared" si="16"/>
        <v>0</v>
      </c>
      <c r="H56" s="18">
        <f t="shared" si="16"/>
        <v>1443</v>
      </c>
      <c r="I56" s="18">
        <f t="shared" si="16"/>
        <v>1443</v>
      </c>
      <c r="J56" s="219">
        <f t="shared" si="3"/>
        <v>1</v>
      </c>
    </row>
    <row r="57" spans="1:10" ht="17.25" customHeight="1">
      <c r="A57" s="164">
        <v>59</v>
      </c>
      <c r="B57" s="181" t="s">
        <v>10</v>
      </c>
      <c r="C57" s="81" t="s">
        <v>130</v>
      </c>
      <c r="D57" s="15"/>
      <c r="E57" s="15"/>
      <c r="F57" s="15"/>
      <c r="G57" s="15"/>
      <c r="H57" s="15"/>
      <c r="I57" s="15"/>
      <c r="J57" s="217">
        <v>0</v>
      </c>
    </row>
    <row r="58" spans="1:10" ht="17.25" customHeight="1">
      <c r="A58" s="164">
        <v>60</v>
      </c>
      <c r="B58" s="181" t="s">
        <v>12</v>
      </c>
      <c r="C58" s="81" t="s">
        <v>131</v>
      </c>
      <c r="D58" s="15">
        <f aca="true" t="shared" si="17" ref="D58:I58">D59+D60+D61+D62</f>
        <v>0</v>
      </c>
      <c r="E58" s="15">
        <f t="shared" si="17"/>
        <v>1443</v>
      </c>
      <c r="F58" s="15">
        <f t="shared" si="17"/>
        <v>1443</v>
      </c>
      <c r="G58" s="15">
        <f t="shared" si="17"/>
        <v>0</v>
      </c>
      <c r="H58" s="15">
        <f t="shared" si="17"/>
        <v>1443</v>
      </c>
      <c r="I58" s="15">
        <f t="shared" si="17"/>
        <v>1443</v>
      </c>
      <c r="J58" s="217">
        <f t="shared" si="3"/>
        <v>1</v>
      </c>
    </row>
    <row r="59" spans="1:10" s="127" customFormat="1" ht="17.25" customHeight="1">
      <c r="A59" s="164">
        <v>61</v>
      </c>
      <c r="B59" s="181" t="s">
        <v>132</v>
      </c>
      <c r="C59" s="81" t="s">
        <v>133</v>
      </c>
      <c r="D59" s="15"/>
      <c r="E59" s="15">
        <v>1443</v>
      </c>
      <c r="F59" s="15">
        <f>D59+E59</f>
        <v>1443</v>
      </c>
      <c r="G59" s="15"/>
      <c r="H59" s="15">
        <f>F59+G59</f>
        <v>1443</v>
      </c>
      <c r="I59" s="15">
        <v>1443</v>
      </c>
      <c r="J59" s="217">
        <f t="shared" si="3"/>
        <v>1</v>
      </c>
    </row>
    <row r="60" spans="1:10" ht="17.25" customHeight="1">
      <c r="A60" s="164">
        <v>62</v>
      </c>
      <c r="B60" s="181" t="s">
        <v>134</v>
      </c>
      <c r="C60" s="81" t="s">
        <v>135</v>
      </c>
      <c r="D60" s="15"/>
      <c r="E60" s="15"/>
      <c r="F60" s="15"/>
      <c r="G60" s="15"/>
      <c r="H60" s="15"/>
      <c r="I60" s="15"/>
      <c r="J60" s="217">
        <v>0</v>
      </c>
    </row>
    <row r="61" spans="1:10" ht="17.25" customHeight="1">
      <c r="A61" s="164">
        <v>63</v>
      </c>
      <c r="B61" s="181" t="s">
        <v>136</v>
      </c>
      <c r="C61" s="81" t="s">
        <v>137</v>
      </c>
      <c r="D61" s="15"/>
      <c r="E61" s="15"/>
      <c r="F61" s="15"/>
      <c r="G61" s="15"/>
      <c r="H61" s="15"/>
      <c r="I61" s="15"/>
      <c r="J61" s="217">
        <v>0</v>
      </c>
    </row>
    <row r="62" spans="1:10" ht="17.25" customHeight="1">
      <c r="A62" s="164">
        <v>64</v>
      </c>
      <c r="B62" s="181" t="s">
        <v>138</v>
      </c>
      <c r="C62" s="81" t="s">
        <v>95</v>
      </c>
      <c r="D62" s="15"/>
      <c r="E62" s="15"/>
      <c r="F62" s="15"/>
      <c r="G62" s="15"/>
      <c r="H62" s="15"/>
      <c r="I62" s="15"/>
      <c r="J62" s="217">
        <v>0</v>
      </c>
    </row>
    <row r="63" spans="1:10" s="13" customFormat="1" ht="17.25" customHeight="1">
      <c r="A63" s="166">
        <v>65</v>
      </c>
      <c r="B63" s="153" t="s">
        <v>32</v>
      </c>
      <c r="C63" s="85" t="s">
        <v>139</v>
      </c>
      <c r="D63" s="18">
        <f aca="true" t="shared" si="18" ref="D63:I63">D64+D65+D66</f>
        <v>0</v>
      </c>
      <c r="E63" s="18">
        <f t="shared" si="18"/>
        <v>0</v>
      </c>
      <c r="F63" s="18">
        <f t="shared" si="18"/>
        <v>0</v>
      </c>
      <c r="G63" s="18">
        <f t="shared" si="18"/>
        <v>0</v>
      </c>
      <c r="H63" s="18">
        <f t="shared" si="18"/>
        <v>0</v>
      </c>
      <c r="I63" s="18">
        <f t="shared" si="18"/>
        <v>60</v>
      </c>
      <c r="J63" s="219">
        <v>0</v>
      </c>
    </row>
    <row r="64" spans="1:10" ht="17.25" customHeight="1">
      <c r="A64" s="164"/>
      <c r="B64" s="181" t="s">
        <v>58</v>
      </c>
      <c r="C64" s="81" t="s">
        <v>140</v>
      </c>
      <c r="D64" s="15"/>
      <c r="E64" s="15"/>
      <c r="F64" s="15"/>
      <c r="G64" s="15"/>
      <c r="H64" s="15"/>
      <c r="I64" s="15"/>
      <c r="J64" s="217">
        <v>0</v>
      </c>
    </row>
    <row r="65" spans="1:10" ht="17.25" customHeight="1">
      <c r="A65" s="164"/>
      <c r="B65" s="181" t="s">
        <v>92</v>
      </c>
      <c r="C65" s="81" t="s">
        <v>141</v>
      </c>
      <c r="D65" s="15"/>
      <c r="E65" s="15"/>
      <c r="F65" s="15"/>
      <c r="G65" s="15"/>
      <c r="H65" s="15"/>
      <c r="I65" s="15">
        <v>60</v>
      </c>
      <c r="J65" s="217">
        <v>0</v>
      </c>
    </row>
    <row r="66" spans="1:10" ht="17.25" customHeight="1" thickBot="1">
      <c r="A66" s="164">
        <v>66</v>
      </c>
      <c r="B66" s="181" t="s">
        <v>93</v>
      </c>
      <c r="C66" s="132" t="s">
        <v>97</v>
      </c>
      <c r="D66" s="15"/>
      <c r="E66" s="15"/>
      <c r="F66" s="15"/>
      <c r="G66" s="15"/>
      <c r="H66" s="15"/>
      <c r="I66" s="15"/>
      <c r="J66" s="223">
        <v>0</v>
      </c>
    </row>
    <row r="67" spans="1:10" ht="17.25" customHeight="1" thickBot="1">
      <c r="A67" s="62">
        <v>68</v>
      </c>
      <c r="B67" s="178"/>
      <c r="C67" s="133" t="s">
        <v>142</v>
      </c>
      <c r="D67" s="246">
        <f aca="true" t="shared" si="19" ref="D67:I67">D63+D56+D52</f>
        <v>0</v>
      </c>
      <c r="E67" s="246">
        <f t="shared" si="19"/>
        <v>1443</v>
      </c>
      <c r="F67" s="246">
        <f t="shared" si="19"/>
        <v>1443</v>
      </c>
      <c r="G67" s="246">
        <f t="shared" si="19"/>
        <v>0</v>
      </c>
      <c r="H67" s="246">
        <f t="shared" si="19"/>
        <v>1443</v>
      </c>
      <c r="I67" s="246">
        <f t="shared" si="19"/>
        <v>1503</v>
      </c>
      <c r="J67" s="244">
        <f t="shared" si="3"/>
        <v>1.0415800415800416</v>
      </c>
    </row>
    <row r="68" spans="1:10" ht="17.25" customHeight="1" thickBot="1">
      <c r="A68" s="62"/>
      <c r="B68" s="178"/>
      <c r="C68" s="133"/>
      <c r="D68" s="12"/>
      <c r="E68" s="12"/>
      <c r="F68" s="12"/>
      <c r="G68" s="12"/>
      <c r="H68" s="12"/>
      <c r="I68" s="12"/>
      <c r="J68" s="222"/>
    </row>
    <row r="69" spans="1:10" ht="17.25" customHeight="1" thickBot="1">
      <c r="A69" s="62"/>
      <c r="B69" s="178"/>
      <c r="C69" s="133" t="s">
        <v>206</v>
      </c>
      <c r="D69" s="246">
        <f aca="true" t="shared" si="20" ref="D69:I69">D67+D50</f>
        <v>223620</v>
      </c>
      <c r="E69" s="246">
        <f t="shared" si="20"/>
        <v>5897</v>
      </c>
      <c r="F69" s="246">
        <f t="shared" si="20"/>
        <v>229517</v>
      </c>
      <c r="G69" s="246">
        <f t="shared" si="20"/>
        <v>3934</v>
      </c>
      <c r="H69" s="246">
        <f t="shared" si="20"/>
        <v>233451</v>
      </c>
      <c r="I69" s="246">
        <f t="shared" si="20"/>
        <v>144961</v>
      </c>
      <c r="J69" s="244">
        <f t="shared" si="3"/>
        <v>0.6209482932178487</v>
      </c>
    </row>
    <row r="70" spans="1:10" ht="17.25" customHeight="1" thickBot="1">
      <c r="A70" s="62"/>
      <c r="B70" s="178"/>
      <c r="C70" s="133"/>
      <c r="D70" s="12"/>
      <c r="E70" s="12"/>
      <c r="F70" s="12"/>
      <c r="G70" s="12"/>
      <c r="H70" s="12"/>
      <c r="I70" s="12"/>
      <c r="J70" s="222"/>
    </row>
    <row r="71" spans="1:10" ht="18.75" customHeight="1" thickBot="1">
      <c r="A71" s="62">
        <v>69</v>
      </c>
      <c r="B71" s="178"/>
      <c r="C71" s="87" t="s">
        <v>143</v>
      </c>
      <c r="D71" s="12"/>
      <c r="E71" s="12"/>
      <c r="F71" s="12"/>
      <c r="G71" s="12"/>
      <c r="H71" s="12"/>
      <c r="I71" s="12"/>
      <c r="J71" s="222"/>
    </row>
    <row r="72" spans="1:10" s="13" customFormat="1" ht="17.25" customHeight="1">
      <c r="A72" s="169">
        <v>70</v>
      </c>
      <c r="B72" s="179" t="s">
        <v>2</v>
      </c>
      <c r="C72" s="148" t="s">
        <v>144</v>
      </c>
      <c r="D72" s="102"/>
      <c r="E72" s="102"/>
      <c r="F72" s="102"/>
      <c r="G72" s="102"/>
      <c r="H72" s="102"/>
      <c r="I72" s="102"/>
      <c r="J72" s="224"/>
    </row>
    <row r="73" spans="1:10" s="13" customFormat="1" ht="17.25" customHeight="1">
      <c r="A73" s="170">
        <v>71</v>
      </c>
      <c r="B73" s="153" t="s">
        <v>3</v>
      </c>
      <c r="C73" s="3" t="s">
        <v>49</v>
      </c>
      <c r="D73" s="18">
        <v>77826</v>
      </c>
      <c r="E73" s="18">
        <v>815</v>
      </c>
      <c r="F73" s="18">
        <f>D73+E73</f>
        <v>78641</v>
      </c>
      <c r="G73" s="18">
        <v>255</v>
      </c>
      <c r="H73" s="18">
        <f>F73+G73</f>
        <v>78896</v>
      </c>
      <c r="I73" s="18">
        <v>36160</v>
      </c>
      <c r="J73" s="219">
        <f t="shared" si="3"/>
        <v>0.45832488339079297</v>
      </c>
    </row>
    <row r="74" spans="1:10" s="13" customFormat="1" ht="17.25" customHeight="1" thickBot="1">
      <c r="A74" s="168">
        <v>72</v>
      </c>
      <c r="B74" s="153" t="s">
        <v>9</v>
      </c>
      <c r="C74" s="3" t="s">
        <v>145</v>
      </c>
      <c r="D74" s="18">
        <v>21740</v>
      </c>
      <c r="E74" s="18">
        <v>220</v>
      </c>
      <c r="F74" s="18">
        <f>D74+E74</f>
        <v>21960</v>
      </c>
      <c r="G74" s="18">
        <v>94</v>
      </c>
      <c r="H74" s="18">
        <f>F74+G74</f>
        <v>22054</v>
      </c>
      <c r="I74" s="18">
        <v>8473</v>
      </c>
      <c r="J74" s="219">
        <f t="shared" si="3"/>
        <v>0.38419334361113633</v>
      </c>
    </row>
    <row r="75" spans="1:10" s="13" customFormat="1" ht="16.5" customHeight="1" thickBot="1">
      <c r="A75" s="171">
        <v>73</v>
      </c>
      <c r="B75" s="153" t="s">
        <v>32</v>
      </c>
      <c r="C75" s="149" t="s">
        <v>50</v>
      </c>
      <c r="D75" s="18">
        <f aca="true" t="shared" si="21" ref="D75:I75">D76+D77</f>
        <v>123886</v>
      </c>
      <c r="E75" s="18">
        <f t="shared" si="21"/>
        <v>3419</v>
      </c>
      <c r="F75" s="18">
        <f t="shared" si="21"/>
        <v>127305</v>
      </c>
      <c r="G75" s="18">
        <f t="shared" si="21"/>
        <v>3585</v>
      </c>
      <c r="H75" s="18">
        <f t="shared" si="21"/>
        <v>130890</v>
      </c>
      <c r="I75" s="18">
        <f t="shared" si="21"/>
        <v>60801</v>
      </c>
      <c r="J75" s="219">
        <f t="shared" si="3"/>
        <v>0.46451982580793033</v>
      </c>
    </row>
    <row r="76" spans="1:10" ht="17.25" customHeight="1" thickBot="1">
      <c r="A76" s="139">
        <v>74</v>
      </c>
      <c r="B76" s="181" t="s">
        <v>58</v>
      </c>
      <c r="C76" s="1" t="s">
        <v>146</v>
      </c>
      <c r="D76" s="15">
        <v>123786</v>
      </c>
      <c r="E76" s="15">
        <v>3419</v>
      </c>
      <c r="F76" s="15">
        <f>D76+E76</f>
        <v>127205</v>
      </c>
      <c r="G76" s="15">
        <v>3585</v>
      </c>
      <c r="H76" s="15">
        <f>F76+G76</f>
        <v>130790</v>
      </c>
      <c r="I76" s="15">
        <v>60801</v>
      </c>
      <c r="J76" s="217">
        <f>I76/H76</f>
        <v>0.46487499044269437</v>
      </c>
    </row>
    <row r="77" spans="1:10" ht="17.25" customHeight="1" thickBot="1">
      <c r="A77" s="139">
        <v>75</v>
      </c>
      <c r="B77" s="181" t="s">
        <v>92</v>
      </c>
      <c r="C77" s="1" t="s">
        <v>65</v>
      </c>
      <c r="D77" s="15">
        <v>100</v>
      </c>
      <c r="E77" s="15"/>
      <c r="F77" s="15">
        <f>D77+E77</f>
        <v>100</v>
      </c>
      <c r="G77" s="15"/>
      <c r="H77" s="15">
        <f>F77+G77</f>
        <v>100</v>
      </c>
      <c r="I77" s="15">
        <v>0</v>
      </c>
      <c r="J77" s="217">
        <f>I77/H77</f>
        <v>0</v>
      </c>
    </row>
    <row r="78" spans="1:12" s="13" customFormat="1" ht="17.25" customHeight="1">
      <c r="A78" s="162">
        <v>76</v>
      </c>
      <c r="B78" s="153" t="s">
        <v>33</v>
      </c>
      <c r="C78" s="3" t="s">
        <v>36</v>
      </c>
      <c r="D78" s="18">
        <v>26229</v>
      </c>
      <c r="E78" s="18"/>
      <c r="F78" s="18">
        <f>D78+E78</f>
        <v>26229</v>
      </c>
      <c r="G78" s="18"/>
      <c r="H78" s="18">
        <f>F78+G78</f>
        <v>26229</v>
      </c>
      <c r="I78" s="18">
        <v>14780</v>
      </c>
      <c r="J78" s="219">
        <f>I78/H78</f>
        <v>0.5634984177818445</v>
      </c>
      <c r="L78" s="155"/>
    </row>
    <row r="79" spans="1:10" s="13" customFormat="1" ht="17.25" customHeight="1">
      <c r="A79" s="170">
        <v>77</v>
      </c>
      <c r="B79" s="153" t="s">
        <v>34</v>
      </c>
      <c r="C79" s="3" t="s">
        <v>147</v>
      </c>
      <c r="D79" s="18">
        <f aca="true" t="shared" si="22" ref="D79:I79">D80+D81+D82+D83</f>
        <v>4644</v>
      </c>
      <c r="E79" s="18">
        <f t="shared" si="22"/>
        <v>0</v>
      </c>
      <c r="F79" s="18">
        <f t="shared" si="22"/>
        <v>4644</v>
      </c>
      <c r="G79" s="18">
        <f t="shared" si="22"/>
        <v>0</v>
      </c>
      <c r="H79" s="18">
        <f t="shared" si="22"/>
        <v>4644</v>
      </c>
      <c r="I79" s="18">
        <f t="shared" si="22"/>
        <v>8638</v>
      </c>
      <c r="J79" s="219">
        <f>I79/H79</f>
        <v>1.8600344530577089</v>
      </c>
    </row>
    <row r="80" spans="1:10" ht="17.25" customHeight="1">
      <c r="A80" s="164">
        <v>78</v>
      </c>
      <c r="B80" s="181" t="s">
        <v>86</v>
      </c>
      <c r="C80" s="1" t="s">
        <v>148</v>
      </c>
      <c r="D80" s="15">
        <f>675+576+553</f>
        <v>1804</v>
      </c>
      <c r="E80" s="15"/>
      <c r="F80" s="15">
        <f aca="true" t="shared" si="23" ref="F80:F85">D80+E80</f>
        <v>1804</v>
      </c>
      <c r="G80" s="15"/>
      <c r="H80" s="15">
        <f aca="true" t="shared" si="24" ref="H80:H85">F80+G80</f>
        <v>1804</v>
      </c>
      <c r="I80" s="15">
        <v>5843</v>
      </c>
      <c r="J80" s="217">
        <f>I80/H80</f>
        <v>3.238913525498891</v>
      </c>
    </row>
    <row r="81" spans="1:10" ht="17.25" customHeight="1">
      <c r="A81" s="165">
        <v>79</v>
      </c>
      <c r="B81" s="181" t="s">
        <v>87</v>
      </c>
      <c r="C81" s="1" t="s">
        <v>149</v>
      </c>
      <c r="D81" s="15"/>
      <c r="E81" s="15"/>
      <c r="F81" s="15">
        <f t="shared" si="23"/>
        <v>0</v>
      </c>
      <c r="G81" s="15"/>
      <c r="H81" s="15">
        <f t="shared" si="24"/>
        <v>0</v>
      </c>
      <c r="I81" s="15"/>
      <c r="J81" s="217">
        <v>0</v>
      </c>
    </row>
    <row r="82" spans="1:10" ht="17.25" customHeight="1">
      <c r="A82" s="164">
        <v>80</v>
      </c>
      <c r="B82" s="181" t="s">
        <v>88</v>
      </c>
      <c r="C82" s="1" t="s">
        <v>150</v>
      </c>
      <c r="D82" s="15">
        <v>2840</v>
      </c>
      <c r="E82" s="15"/>
      <c r="F82" s="15">
        <f t="shared" si="23"/>
        <v>2840</v>
      </c>
      <c r="G82" s="15"/>
      <c r="H82" s="15">
        <f t="shared" si="24"/>
        <v>2840</v>
      </c>
      <c r="I82" s="15">
        <v>2795</v>
      </c>
      <c r="J82" s="217">
        <f>I82/H82</f>
        <v>0.9841549295774648</v>
      </c>
    </row>
    <row r="83" spans="1:10" ht="17.25" customHeight="1" thickBot="1">
      <c r="A83" s="164">
        <v>81</v>
      </c>
      <c r="B83" s="181" t="s">
        <v>89</v>
      </c>
      <c r="C83" s="1" t="s">
        <v>98</v>
      </c>
      <c r="D83" s="15"/>
      <c r="E83" s="15"/>
      <c r="F83" s="15">
        <f t="shared" si="23"/>
        <v>0</v>
      </c>
      <c r="G83" s="15"/>
      <c r="H83" s="15">
        <f t="shared" si="24"/>
        <v>0</v>
      </c>
      <c r="I83" s="15"/>
      <c r="J83" s="217">
        <v>0</v>
      </c>
    </row>
    <row r="84" spans="1:10" s="13" customFormat="1" ht="17.25" customHeight="1" thickBot="1">
      <c r="A84" s="62">
        <v>82</v>
      </c>
      <c r="B84" s="153" t="s">
        <v>151</v>
      </c>
      <c r="C84" s="3" t="s">
        <v>37</v>
      </c>
      <c r="D84" s="18"/>
      <c r="E84" s="18">
        <v>0</v>
      </c>
      <c r="F84" s="18">
        <f t="shared" si="23"/>
        <v>0</v>
      </c>
      <c r="G84" s="18">
        <v>0</v>
      </c>
      <c r="H84" s="18">
        <f t="shared" si="24"/>
        <v>0</v>
      </c>
      <c r="I84" s="18">
        <v>0</v>
      </c>
      <c r="J84" s="219">
        <v>0</v>
      </c>
    </row>
    <row r="85" spans="1:10" s="13" customFormat="1" ht="17.25" customHeight="1" thickBot="1">
      <c r="A85" s="62">
        <v>83</v>
      </c>
      <c r="B85" s="184" t="s">
        <v>35</v>
      </c>
      <c r="C85" s="97" t="s">
        <v>152</v>
      </c>
      <c r="D85" s="93">
        <v>5000</v>
      </c>
      <c r="E85" s="93"/>
      <c r="F85" s="93">
        <f t="shared" si="23"/>
        <v>5000</v>
      </c>
      <c r="G85" s="93"/>
      <c r="H85" s="93">
        <f t="shared" si="24"/>
        <v>5000</v>
      </c>
      <c r="I85" s="93"/>
      <c r="J85" s="220">
        <f>I85/H85</f>
        <v>0</v>
      </c>
    </row>
    <row r="86" spans="1:10" ht="17.25" customHeight="1" thickBot="1">
      <c r="A86" s="62">
        <v>84</v>
      </c>
      <c r="B86" s="74"/>
      <c r="C86" s="136" t="s">
        <v>153</v>
      </c>
      <c r="D86" s="246">
        <f aca="true" t="shared" si="25" ref="D86:I86">D85+D84+D79+D78+D75+D74+D73</f>
        <v>259325</v>
      </c>
      <c r="E86" s="246">
        <f t="shared" si="25"/>
        <v>4454</v>
      </c>
      <c r="F86" s="246">
        <f t="shared" si="25"/>
        <v>263779</v>
      </c>
      <c r="G86" s="246">
        <f t="shared" si="25"/>
        <v>3934</v>
      </c>
      <c r="H86" s="246">
        <f t="shared" si="25"/>
        <v>267713</v>
      </c>
      <c r="I86" s="246">
        <f t="shared" si="25"/>
        <v>128852</v>
      </c>
      <c r="J86" s="244">
        <f>I86/H86</f>
        <v>0.48130647372372654</v>
      </c>
    </row>
    <row r="87" spans="1:10" ht="17.25" customHeight="1" thickBot="1">
      <c r="A87" s="62">
        <v>85</v>
      </c>
      <c r="B87" s="73" t="s">
        <v>27</v>
      </c>
      <c r="C87" s="148" t="s">
        <v>154</v>
      </c>
      <c r="D87" s="102"/>
      <c r="E87" s="102"/>
      <c r="F87" s="102"/>
      <c r="G87" s="102"/>
      <c r="H87" s="102"/>
      <c r="I87" s="102"/>
      <c r="J87" s="224"/>
    </row>
    <row r="88" spans="1:10" s="13" customFormat="1" ht="17.25" customHeight="1" thickBot="1">
      <c r="A88" s="172" t="s">
        <v>31</v>
      </c>
      <c r="B88" s="153" t="s">
        <v>3</v>
      </c>
      <c r="C88" s="151" t="s">
        <v>155</v>
      </c>
      <c r="D88" s="18">
        <v>5408</v>
      </c>
      <c r="E88" s="18">
        <v>1443</v>
      </c>
      <c r="F88" s="18">
        <f>D88+E88</f>
        <v>6851</v>
      </c>
      <c r="G88" s="18"/>
      <c r="H88" s="18">
        <f>F88+G88</f>
        <v>6851</v>
      </c>
      <c r="I88" s="18">
        <v>1240</v>
      </c>
      <c r="J88" s="219">
        <f>I88/H88</f>
        <v>0.18099547511312217</v>
      </c>
    </row>
    <row r="89" spans="1:10" s="13" customFormat="1" ht="17.25" customHeight="1" thickBot="1">
      <c r="A89" s="62">
        <v>1</v>
      </c>
      <c r="B89" s="153" t="s">
        <v>156</v>
      </c>
      <c r="C89" s="151" t="s">
        <v>157</v>
      </c>
      <c r="D89" s="95">
        <v>13584</v>
      </c>
      <c r="E89" s="95"/>
      <c r="F89" s="18">
        <f>D89+E89</f>
        <v>13584</v>
      </c>
      <c r="G89" s="95"/>
      <c r="H89" s="18">
        <f>F89+G89</f>
        <v>13584</v>
      </c>
      <c r="I89" s="95">
        <v>38131</v>
      </c>
      <c r="J89" s="219">
        <f>I89/H89</f>
        <v>2.807052414605418</v>
      </c>
    </row>
    <row r="90" spans="1:10" s="13" customFormat="1" ht="17.25" customHeight="1">
      <c r="A90" s="169">
        <v>2</v>
      </c>
      <c r="B90" s="153" t="s">
        <v>32</v>
      </c>
      <c r="C90" s="3" t="s">
        <v>99</v>
      </c>
      <c r="D90" s="95"/>
      <c r="E90" s="95"/>
      <c r="F90" s="95"/>
      <c r="G90" s="95"/>
      <c r="H90" s="95"/>
      <c r="I90" s="95"/>
      <c r="J90" s="219">
        <v>0</v>
      </c>
    </row>
    <row r="91" spans="1:10" s="13" customFormat="1" ht="17.25" customHeight="1">
      <c r="A91" s="166">
        <v>3</v>
      </c>
      <c r="B91" s="153" t="s">
        <v>33</v>
      </c>
      <c r="C91" s="3" t="s">
        <v>158</v>
      </c>
      <c r="D91" s="95">
        <f aca="true" t="shared" si="26" ref="D91:I91">D92+D93+D94+D95+D96</f>
        <v>2700</v>
      </c>
      <c r="E91" s="95">
        <f t="shared" si="26"/>
        <v>0</v>
      </c>
      <c r="F91" s="95">
        <f t="shared" si="26"/>
        <v>2700</v>
      </c>
      <c r="G91" s="95">
        <f t="shared" si="26"/>
        <v>0</v>
      </c>
      <c r="H91" s="95">
        <f t="shared" si="26"/>
        <v>2700</v>
      </c>
      <c r="I91" s="95">
        <f t="shared" si="26"/>
        <v>0</v>
      </c>
      <c r="J91" s="219">
        <f>I91/H91</f>
        <v>0</v>
      </c>
    </row>
    <row r="92" spans="1:10" ht="17.25" customHeight="1">
      <c r="A92" s="163">
        <v>4</v>
      </c>
      <c r="B92" s="181" t="s">
        <v>56</v>
      </c>
      <c r="C92" s="1" t="s">
        <v>159</v>
      </c>
      <c r="D92" s="94">
        <v>400</v>
      </c>
      <c r="E92" s="94"/>
      <c r="F92" s="94">
        <f aca="true" t="shared" si="27" ref="F92:F97">D92+E92</f>
        <v>400</v>
      </c>
      <c r="G92" s="94"/>
      <c r="H92" s="94">
        <f aca="true" t="shared" si="28" ref="H92:H97">F92+G92</f>
        <v>400</v>
      </c>
      <c r="I92" s="94"/>
      <c r="J92" s="217">
        <f>I92/H92</f>
        <v>0</v>
      </c>
    </row>
    <row r="93" spans="1:10" ht="17.25" customHeight="1">
      <c r="A93" s="164">
        <v>5</v>
      </c>
      <c r="B93" s="181" t="s">
        <v>57</v>
      </c>
      <c r="C93" s="1" t="s">
        <v>160</v>
      </c>
      <c r="D93" s="94">
        <v>2300</v>
      </c>
      <c r="E93" s="94"/>
      <c r="F93" s="94">
        <f t="shared" si="27"/>
        <v>2300</v>
      </c>
      <c r="G93" s="94"/>
      <c r="H93" s="94">
        <f t="shared" si="28"/>
        <v>2300</v>
      </c>
      <c r="I93" s="94"/>
      <c r="J93" s="217">
        <f>I93/H93</f>
        <v>0</v>
      </c>
    </row>
    <row r="94" spans="1:10" ht="17.25" customHeight="1">
      <c r="A94" s="163">
        <v>6</v>
      </c>
      <c r="B94" s="181" t="s">
        <v>83</v>
      </c>
      <c r="C94" s="1" t="s">
        <v>66</v>
      </c>
      <c r="D94" s="94"/>
      <c r="E94" s="94"/>
      <c r="F94" s="94">
        <f t="shared" si="27"/>
        <v>0</v>
      </c>
      <c r="G94" s="94"/>
      <c r="H94" s="94">
        <f t="shared" si="28"/>
        <v>0</v>
      </c>
      <c r="I94" s="94"/>
      <c r="J94" s="217">
        <v>0</v>
      </c>
    </row>
    <row r="95" spans="1:10" ht="17.25" customHeight="1">
      <c r="A95" s="164">
        <v>7</v>
      </c>
      <c r="B95" s="181" t="s">
        <v>84</v>
      </c>
      <c r="C95" s="1" t="s">
        <v>161</v>
      </c>
      <c r="D95" s="94"/>
      <c r="E95" s="94"/>
      <c r="F95" s="94">
        <f t="shared" si="27"/>
        <v>0</v>
      </c>
      <c r="G95" s="94"/>
      <c r="H95" s="94">
        <f t="shared" si="28"/>
        <v>0</v>
      </c>
      <c r="I95" s="94"/>
      <c r="J95" s="217">
        <v>0</v>
      </c>
    </row>
    <row r="96" spans="1:10" ht="17.25" customHeight="1">
      <c r="A96" s="163">
        <v>8</v>
      </c>
      <c r="B96" s="181" t="s">
        <v>85</v>
      </c>
      <c r="C96" s="1" t="s">
        <v>162</v>
      </c>
      <c r="D96" s="94"/>
      <c r="E96" s="94"/>
      <c r="F96" s="94">
        <f t="shared" si="27"/>
        <v>0</v>
      </c>
      <c r="G96" s="94"/>
      <c r="H96" s="94">
        <f t="shared" si="28"/>
        <v>0</v>
      </c>
      <c r="I96" s="94"/>
      <c r="J96" s="217">
        <v>0</v>
      </c>
    </row>
    <row r="97" spans="1:10" s="13" customFormat="1" ht="17.25" customHeight="1">
      <c r="A97" s="166">
        <v>9</v>
      </c>
      <c r="B97" s="153" t="s">
        <v>34</v>
      </c>
      <c r="C97" s="85" t="s">
        <v>163</v>
      </c>
      <c r="D97" s="95">
        <v>5900</v>
      </c>
      <c r="E97" s="95"/>
      <c r="F97" s="95">
        <f t="shared" si="27"/>
        <v>5900</v>
      </c>
      <c r="G97" s="95"/>
      <c r="H97" s="95">
        <f t="shared" si="28"/>
        <v>5900</v>
      </c>
      <c r="I97" s="95"/>
      <c r="J97" s="219">
        <f>I97/H97</f>
        <v>0</v>
      </c>
    </row>
    <row r="98" spans="1:10" ht="17.25" customHeight="1">
      <c r="A98" s="164">
        <v>10</v>
      </c>
      <c r="B98" s="181"/>
      <c r="C98" s="137" t="s">
        <v>164</v>
      </c>
      <c r="D98" s="146">
        <f aca="true" t="shared" si="29" ref="D98:I98">D97+D91+D90+D89+D88</f>
        <v>27592</v>
      </c>
      <c r="E98" s="146">
        <f t="shared" si="29"/>
        <v>1443</v>
      </c>
      <c r="F98" s="146">
        <f t="shared" si="29"/>
        <v>29035</v>
      </c>
      <c r="G98" s="146">
        <f t="shared" si="29"/>
        <v>0</v>
      </c>
      <c r="H98" s="146">
        <f t="shared" si="29"/>
        <v>29035</v>
      </c>
      <c r="I98" s="146">
        <f t="shared" si="29"/>
        <v>39371</v>
      </c>
      <c r="J98" s="225">
        <f>I98/H98</f>
        <v>1.355984157051834</v>
      </c>
    </row>
    <row r="99" spans="1:10" ht="17.25" customHeight="1">
      <c r="A99" s="164"/>
      <c r="B99" s="181"/>
      <c r="C99" s="137"/>
      <c r="D99" s="94"/>
      <c r="E99" s="94"/>
      <c r="F99" s="94"/>
      <c r="G99" s="94"/>
      <c r="H99" s="94"/>
      <c r="I99" s="94"/>
      <c r="J99" s="217"/>
    </row>
    <row r="100" spans="1:10" ht="17.25" customHeight="1">
      <c r="A100" s="164">
        <v>11</v>
      </c>
      <c r="B100" s="181"/>
      <c r="C100" s="137" t="s">
        <v>166</v>
      </c>
      <c r="D100" s="146">
        <f aca="true" t="shared" si="30" ref="D100:I100">D69</f>
        <v>223620</v>
      </c>
      <c r="E100" s="146">
        <f t="shared" si="30"/>
        <v>5897</v>
      </c>
      <c r="F100" s="146">
        <f t="shared" si="30"/>
        <v>229517</v>
      </c>
      <c r="G100" s="146">
        <f t="shared" si="30"/>
        <v>3934</v>
      </c>
      <c r="H100" s="146">
        <f t="shared" si="30"/>
        <v>233451</v>
      </c>
      <c r="I100" s="146">
        <f t="shared" si="30"/>
        <v>144961</v>
      </c>
      <c r="J100" s="225">
        <f>I100/H100</f>
        <v>0.6209482932178487</v>
      </c>
    </row>
    <row r="101" spans="1:10" ht="17.25" customHeight="1">
      <c r="A101" s="164">
        <v>12</v>
      </c>
      <c r="B101" s="181"/>
      <c r="C101" s="137" t="s">
        <v>165</v>
      </c>
      <c r="D101" s="146">
        <f aca="true" t="shared" si="31" ref="D101:I101">D86+D98</f>
        <v>286917</v>
      </c>
      <c r="E101" s="146">
        <f t="shared" si="31"/>
        <v>5897</v>
      </c>
      <c r="F101" s="146">
        <f t="shared" si="31"/>
        <v>292814</v>
      </c>
      <c r="G101" s="146">
        <f t="shared" si="31"/>
        <v>3934</v>
      </c>
      <c r="H101" s="146">
        <f t="shared" si="31"/>
        <v>296748</v>
      </c>
      <c r="I101" s="146">
        <f t="shared" si="31"/>
        <v>168223</v>
      </c>
      <c r="J101" s="225">
        <f>I101/H101</f>
        <v>0.5668884036286681</v>
      </c>
    </row>
    <row r="102" spans="1:10" ht="17.25" customHeight="1">
      <c r="A102" s="164"/>
      <c r="B102" s="181"/>
      <c r="C102" s="137"/>
      <c r="D102" s="94"/>
      <c r="E102" s="94"/>
      <c r="F102" s="94"/>
      <c r="G102" s="94"/>
      <c r="H102" s="94"/>
      <c r="I102" s="94"/>
      <c r="J102" s="217"/>
    </row>
    <row r="103" spans="1:10" s="13" customFormat="1" ht="17.25" customHeight="1">
      <c r="A103" s="166">
        <v>13</v>
      </c>
      <c r="B103" s="153" t="s">
        <v>28</v>
      </c>
      <c r="C103" s="3" t="s">
        <v>167</v>
      </c>
      <c r="D103" s="95">
        <f aca="true" t="shared" si="32" ref="D103:I103">D104+D105</f>
        <v>63297</v>
      </c>
      <c r="E103" s="95">
        <f t="shared" si="32"/>
        <v>0</v>
      </c>
      <c r="F103" s="95">
        <f t="shared" si="32"/>
        <v>63297</v>
      </c>
      <c r="G103" s="95">
        <f t="shared" si="32"/>
        <v>0</v>
      </c>
      <c r="H103" s="95">
        <f t="shared" si="32"/>
        <v>63297</v>
      </c>
      <c r="I103" s="95">
        <f t="shared" si="32"/>
        <v>52474</v>
      </c>
      <c r="J103" s="219">
        <f>I103/H103</f>
        <v>0.8290124334486626</v>
      </c>
    </row>
    <row r="104" spans="1:10" ht="17.25" customHeight="1">
      <c r="A104" s="164">
        <v>14</v>
      </c>
      <c r="B104" s="181" t="s">
        <v>3</v>
      </c>
      <c r="C104" s="1" t="s">
        <v>168</v>
      </c>
      <c r="D104" s="94">
        <f>D86-D50</f>
        <v>35705</v>
      </c>
      <c r="E104" s="94">
        <f>E86-E50</f>
        <v>0</v>
      </c>
      <c r="F104" s="94">
        <f>F86-F50</f>
        <v>35705</v>
      </c>
      <c r="G104" s="94">
        <f>G86-G50</f>
        <v>0</v>
      </c>
      <c r="H104" s="94">
        <f>H86-H50</f>
        <v>35705</v>
      </c>
      <c r="I104" s="94">
        <f>(I86-I50)*(-1)</f>
        <v>14606</v>
      </c>
      <c r="J104" s="217">
        <f>I104/H104</f>
        <v>0.4090743593334267</v>
      </c>
    </row>
    <row r="105" spans="1:10" ht="17.25" customHeight="1" thickBot="1">
      <c r="A105" s="173">
        <v>15</v>
      </c>
      <c r="B105" s="181" t="s">
        <v>9</v>
      </c>
      <c r="C105" s="1" t="s">
        <v>169</v>
      </c>
      <c r="D105" s="94">
        <f aca="true" t="shared" si="33" ref="D105:I105">D98-D67</f>
        <v>27592</v>
      </c>
      <c r="E105" s="94">
        <f t="shared" si="33"/>
        <v>0</v>
      </c>
      <c r="F105" s="94">
        <f t="shared" si="33"/>
        <v>27592</v>
      </c>
      <c r="G105" s="94">
        <f t="shared" si="33"/>
        <v>0</v>
      </c>
      <c r="H105" s="94">
        <f t="shared" si="33"/>
        <v>27592</v>
      </c>
      <c r="I105" s="94">
        <f t="shared" si="33"/>
        <v>37868</v>
      </c>
      <c r="J105" s="217">
        <f>I105/H105</f>
        <v>1.3724267903740215</v>
      </c>
    </row>
    <row r="106" spans="1:10" ht="17.25" customHeight="1" thickBot="1">
      <c r="A106" s="174"/>
      <c r="B106" s="181"/>
      <c r="C106" s="1"/>
      <c r="D106" s="94"/>
      <c r="E106" s="94"/>
      <c r="F106" s="94"/>
      <c r="G106" s="94"/>
      <c r="H106" s="94"/>
      <c r="I106" s="94"/>
      <c r="J106" s="217"/>
    </row>
    <row r="107" spans="1:10" ht="17.25" customHeight="1" thickBot="1">
      <c r="A107" s="62">
        <v>16</v>
      </c>
      <c r="B107" s="153" t="s">
        <v>100</v>
      </c>
      <c r="C107" s="3" t="s">
        <v>170</v>
      </c>
      <c r="D107" s="95">
        <f aca="true" t="shared" si="34" ref="D107:I107">D108+D111</f>
        <v>63297</v>
      </c>
      <c r="E107" s="95">
        <f t="shared" si="34"/>
        <v>0</v>
      </c>
      <c r="F107" s="95">
        <f t="shared" si="34"/>
        <v>63297</v>
      </c>
      <c r="G107" s="95">
        <f t="shared" si="34"/>
        <v>0</v>
      </c>
      <c r="H107" s="95">
        <f t="shared" si="34"/>
        <v>63297</v>
      </c>
      <c r="I107" s="95">
        <f t="shared" si="34"/>
        <v>0</v>
      </c>
      <c r="J107" s="219">
        <f>I107/H107</f>
        <v>0</v>
      </c>
    </row>
    <row r="108" spans="1:10" ht="17.25" customHeight="1">
      <c r="A108" s="163">
        <v>17</v>
      </c>
      <c r="B108" s="181" t="s">
        <v>3</v>
      </c>
      <c r="C108" s="1" t="s">
        <v>171</v>
      </c>
      <c r="D108" s="94">
        <f aca="true" t="shared" si="35" ref="D108:I108">D109+D110</f>
        <v>63297</v>
      </c>
      <c r="E108" s="94">
        <f t="shared" si="35"/>
        <v>0</v>
      </c>
      <c r="F108" s="94">
        <f t="shared" si="35"/>
        <v>63297</v>
      </c>
      <c r="G108" s="94">
        <f t="shared" si="35"/>
        <v>0</v>
      </c>
      <c r="H108" s="94">
        <f t="shared" si="35"/>
        <v>63297</v>
      </c>
      <c r="I108" s="94">
        <f t="shared" si="35"/>
        <v>0</v>
      </c>
      <c r="J108" s="217">
        <f>I108/H108</f>
        <v>0</v>
      </c>
    </row>
    <row r="109" spans="1:10" ht="17.25" customHeight="1">
      <c r="A109" s="164">
        <v>18</v>
      </c>
      <c r="B109" s="181" t="s">
        <v>4</v>
      </c>
      <c r="C109" s="1" t="s">
        <v>53</v>
      </c>
      <c r="D109" s="94">
        <v>35705</v>
      </c>
      <c r="E109" s="94"/>
      <c r="F109" s="94">
        <f>D109+E109</f>
        <v>35705</v>
      </c>
      <c r="G109" s="94"/>
      <c r="H109" s="94">
        <f>F109+G109</f>
        <v>35705</v>
      </c>
      <c r="I109" s="94"/>
      <c r="J109" s="217">
        <f>I109/H109</f>
        <v>0</v>
      </c>
    </row>
    <row r="110" spans="1:10" ht="17.25" customHeight="1">
      <c r="A110" s="164">
        <v>19</v>
      </c>
      <c r="B110" s="181" t="s">
        <v>67</v>
      </c>
      <c r="C110" s="1" t="s">
        <v>54</v>
      </c>
      <c r="D110" s="94">
        <v>27592</v>
      </c>
      <c r="E110" s="94"/>
      <c r="F110" s="94">
        <f>D110+E110</f>
        <v>27592</v>
      </c>
      <c r="G110" s="94"/>
      <c r="H110" s="94">
        <f>F110+G110</f>
        <v>27592</v>
      </c>
      <c r="I110" s="94"/>
      <c r="J110" s="217">
        <f>I110/H110</f>
        <v>0</v>
      </c>
    </row>
    <row r="111" spans="1:10" ht="17.25" customHeight="1">
      <c r="A111" s="164">
        <v>20</v>
      </c>
      <c r="B111" s="181" t="s">
        <v>9</v>
      </c>
      <c r="C111" s="1" t="s">
        <v>172</v>
      </c>
      <c r="D111" s="94">
        <f aca="true" t="shared" si="36" ref="D111:I111">D112+D113</f>
        <v>0</v>
      </c>
      <c r="E111" s="94">
        <f t="shared" si="36"/>
        <v>0</v>
      </c>
      <c r="F111" s="94">
        <f t="shared" si="36"/>
        <v>0</v>
      </c>
      <c r="G111" s="94">
        <f t="shared" si="36"/>
        <v>0</v>
      </c>
      <c r="H111" s="94">
        <f t="shared" si="36"/>
        <v>0</v>
      </c>
      <c r="I111" s="94">
        <f t="shared" si="36"/>
        <v>0</v>
      </c>
      <c r="J111" s="217">
        <v>0</v>
      </c>
    </row>
    <row r="112" spans="1:10" ht="17.25" customHeight="1">
      <c r="A112" s="164">
        <v>21</v>
      </c>
      <c r="B112" s="181" t="s">
        <v>10</v>
      </c>
      <c r="C112" s="1" t="s">
        <v>173</v>
      </c>
      <c r="D112" s="94"/>
      <c r="E112" s="94"/>
      <c r="F112" s="94"/>
      <c r="G112" s="94"/>
      <c r="H112" s="94"/>
      <c r="I112" s="94"/>
      <c r="J112" s="217">
        <v>0</v>
      </c>
    </row>
    <row r="113" spans="1:10" ht="17.25" customHeight="1">
      <c r="A113" s="164">
        <v>22</v>
      </c>
      <c r="B113" s="181" t="s">
        <v>12</v>
      </c>
      <c r="C113" s="1" t="s">
        <v>174</v>
      </c>
      <c r="D113" s="94"/>
      <c r="E113" s="94"/>
      <c r="F113" s="94"/>
      <c r="G113" s="94"/>
      <c r="H113" s="94"/>
      <c r="I113" s="94"/>
      <c r="J113" s="217">
        <v>0</v>
      </c>
    </row>
    <row r="114" spans="1:10" ht="17.25" customHeight="1">
      <c r="A114" s="165"/>
      <c r="B114" s="181"/>
      <c r="C114" s="1"/>
      <c r="D114" s="94"/>
      <c r="E114" s="94"/>
      <c r="F114" s="94"/>
      <c r="G114" s="94"/>
      <c r="H114" s="94"/>
      <c r="I114" s="94"/>
      <c r="J114" s="217"/>
    </row>
    <row r="115" spans="1:10" s="13" customFormat="1" ht="28.5" customHeight="1">
      <c r="A115" s="175">
        <v>23</v>
      </c>
      <c r="B115" s="153" t="s">
        <v>29</v>
      </c>
      <c r="C115" s="138" t="s">
        <v>175</v>
      </c>
      <c r="D115" s="95">
        <v>0</v>
      </c>
      <c r="E115" s="95">
        <f>E116+E119+E126+E129</f>
        <v>0</v>
      </c>
      <c r="F115" s="95">
        <f>F116+F119+F126+F129</f>
        <v>0</v>
      </c>
      <c r="G115" s="95">
        <f>G116+G119+G126+G129</f>
        <v>0</v>
      </c>
      <c r="H115" s="95">
        <f>H116+H119+H126+H129</f>
        <v>0</v>
      </c>
      <c r="I115" s="95">
        <f>I116+I119+I126+I129</f>
        <v>0</v>
      </c>
      <c r="J115" s="219">
        <v>0</v>
      </c>
    </row>
    <row r="116" spans="1:10" ht="17.25" customHeight="1">
      <c r="A116" s="165">
        <v>24</v>
      </c>
      <c r="B116" s="181" t="s">
        <v>3</v>
      </c>
      <c r="C116" s="81" t="s">
        <v>176</v>
      </c>
      <c r="D116" s="94">
        <f aca="true" t="shared" si="37" ref="D116:I116">D117+D118</f>
        <v>0</v>
      </c>
      <c r="E116" s="94">
        <f t="shared" si="37"/>
        <v>0</v>
      </c>
      <c r="F116" s="94">
        <f t="shared" si="37"/>
        <v>0</v>
      </c>
      <c r="G116" s="94">
        <f t="shared" si="37"/>
        <v>0</v>
      </c>
      <c r="H116" s="94">
        <f t="shared" si="37"/>
        <v>0</v>
      </c>
      <c r="I116" s="94">
        <f t="shared" si="37"/>
        <v>0</v>
      </c>
      <c r="J116" s="217">
        <v>0</v>
      </c>
    </row>
    <row r="117" spans="1:10" ht="17.25" customHeight="1">
      <c r="A117" s="165">
        <v>25</v>
      </c>
      <c r="B117" s="181" t="s">
        <v>4</v>
      </c>
      <c r="C117" s="81" t="s">
        <v>177</v>
      </c>
      <c r="D117" s="94"/>
      <c r="E117" s="94"/>
      <c r="F117" s="94"/>
      <c r="G117" s="94"/>
      <c r="H117" s="94"/>
      <c r="I117" s="94"/>
      <c r="J117" s="217">
        <v>0</v>
      </c>
    </row>
    <row r="118" spans="1:10" ht="17.25" customHeight="1">
      <c r="A118" s="164">
        <v>26</v>
      </c>
      <c r="B118" s="181" t="s">
        <v>67</v>
      </c>
      <c r="C118" s="81" t="s">
        <v>178</v>
      </c>
      <c r="D118" s="94"/>
      <c r="E118" s="94"/>
      <c r="F118" s="94"/>
      <c r="G118" s="94"/>
      <c r="H118" s="94"/>
      <c r="I118" s="94"/>
      <c r="J118" s="217">
        <v>0</v>
      </c>
    </row>
    <row r="119" spans="1:10" ht="17.25" customHeight="1">
      <c r="A119" s="164">
        <v>27</v>
      </c>
      <c r="B119" s="181" t="s">
        <v>9</v>
      </c>
      <c r="C119" s="1" t="s">
        <v>179</v>
      </c>
      <c r="D119" s="94">
        <f aca="true" t="shared" si="38" ref="D119:I119">D120+D123</f>
        <v>0</v>
      </c>
      <c r="E119" s="94">
        <f t="shared" si="38"/>
        <v>0</v>
      </c>
      <c r="F119" s="94">
        <f t="shared" si="38"/>
        <v>0</v>
      </c>
      <c r="G119" s="94">
        <f t="shared" si="38"/>
        <v>0</v>
      </c>
      <c r="H119" s="94">
        <f t="shared" si="38"/>
        <v>0</v>
      </c>
      <c r="I119" s="94">
        <f t="shared" si="38"/>
        <v>0</v>
      </c>
      <c r="J119" s="217">
        <v>0</v>
      </c>
    </row>
    <row r="120" spans="1:10" ht="17.25" customHeight="1">
      <c r="A120" s="164">
        <v>28</v>
      </c>
      <c r="B120" s="181" t="s">
        <v>10</v>
      </c>
      <c r="C120" s="1" t="s">
        <v>180</v>
      </c>
      <c r="D120" s="94">
        <f aca="true" t="shared" si="39" ref="D120:I120">D121+D122</f>
        <v>0</v>
      </c>
      <c r="E120" s="94">
        <f t="shared" si="39"/>
        <v>0</v>
      </c>
      <c r="F120" s="94">
        <f t="shared" si="39"/>
        <v>0</v>
      </c>
      <c r="G120" s="94">
        <f t="shared" si="39"/>
        <v>0</v>
      </c>
      <c r="H120" s="94">
        <f t="shared" si="39"/>
        <v>0</v>
      </c>
      <c r="I120" s="94">
        <f t="shared" si="39"/>
        <v>0</v>
      </c>
      <c r="J120" s="217">
        <v>0</v>
      </c>
    </row>
    <row r="121" spans="1:10" ht="17.25" customHeight="1" thickBot="1">
      <c r="A121" s="173">
        <v>29</v>
      </c>
      <c r="B121" s="181" t="s">
        <v>78</v>
      </c>
      <c r="C121" s="1" t="s">
        <v>182</v>
      </c>
      <c r="D121" s="94"/>
      <c r="E121" s="94"/>
      <c r="F121" s="94"/>
      <c r="G121" s="94"/>
      <c r="H121" s="94"/>
      <c r="I121" s="94"/>
      <c r="J121" s="217">
        <v>0</v>
      </c>
    </row>
    <row r="122" spans="1:10" ht="17.25" customHeight="1" thickBot="1">
      <c r="A122" s="139">
        <v>30</v>
      </c>
      <c r="B122" s="181" t="s">
        <v>79</v>
      </c>
      <c r="C122" s="141" t="s">
        <v>181</v>
      </c>
      <c r="D122" s="94"/>
      <c r="E122" s="94"/>
      <c r="F122" s="94"/>
      <c r="G122" s="94"/>
      <c r="H122" s="94"/>
      <c r="I122" s="94"/>
      <c r="J122" s="217">
        <v>0</v>
      </c>
    </row>
    <row r="123" spans="1:10" ht="16.5" customHeight="1" thickBot="1">
      <c r="A123" s="139">
        <v>31</v>
      </c>
      <c r="B123" s="181" t="s">
        <v>12</v>
      </c>
      <c r="C123" s="142" t="s">
        <v>183</v>
      </c>
      <c r="D123" s="94">
        <f aca="true" t="shared" si="40" ref="D123:I123">D124+D125</f>
        <v>0</v>
      </c>
      <c r="E123" s="94">
        <f t="shared" si="40"/>
        <v>0</v>
      </c>
      <c r="F123" s="94">
        <f t="shared" si="40"/>
        <v>0</v>
      </c>
      <c r="G123" s="94">
        <f t="shared" si="40"/>
        <v>0</v>
      </c>
      <c r="H123" s="94">
        <f t="shared" si="40"/>
        <v>0</v>
      </c>
      <c r="I123" s="94">
        <f t="shared" si="40"/>
        <v>0</v>
      </c>
      <c r="J123" s="217">
        <v>0</v>
      </c>
    </row>
    <row r="124" spans="1:10" ht="17.25" customHeight="1" thickBot="1">
      <c r="A124" s="139">
        <v>32</v>
      </c>
      <c r="B124" s="181" t="s">
        <v>132</v>
      </c>
      <c r="C124" s="1" t="s">
        <v>182</v>
      </c>
      <c r="D124" s="94"/>
      <c r="E124" s="94"/>
      <c r="F124" s="94"/>
      <c r="G124" s="94"/>
      <c r="H124" s="94"/>
      <c r="I124" s="94"/>
      <c r="J124" s="217">
        <v>0</v>
      </c>
    </row>
    <row r="125" spans="1:10" ht="17.25" customHeight="1">
      <c r="A125" s="176">
        <v>33</v>
      </c>
      <c r="B125" s="181" t="s">
        <v>134</v>
      </c>
      <c r="C125" s="141" t="s">
        <v>181</v>
      </c>
      <c r="D125" s="94"/>
      <c r="E125" s="94"/>
      <c r="F125" s="94"/>
      <c r="G125" s="94"/>
      <c r="H125" s="94"/>
      <c r="I125" s="94"/>
      <c r="J125" s="217">
        <v>0</v>
      </c>
    </row>
    <row r="126" spans="1:10" ht="17.25" customHeight="1" thickBot="1">
      <c r="A126" s="173">
        <v>34</v>
      </c>
      <c r="B126" s="181" t="s">
        <v>32</v>
      </c>
      <c r="C126" s="1" t="s">
        <v>184</v>
      </c>
      <c r="D126" s="94">
        <f aca="true" t="shared" si="41" ref="D126:I126">D127+D128</f>
        <v>0</v>
      </c>
      <c r="E126" s="94">
        <f t="shared" si="41"/>
        <v>0</v>
      </c>
      <c r="F126" s="94">
        <f t="shared" si="41"/>
        <v>0</v>
      </c>
      <c r="G126" s="94">
        <f t="shared" si="41"/>
        <v>0</v>
      </c>
      <c r="H126" s="94">
        <f t="shared" si="41"/>
        <v>0</v>
      </c>
      <c r="I126" s="94">
        <f t="shared" si="41"/>
        <v>0</v>
      </c>
      <c r="J126" s="217">
        <v>0</v>
      </c>
    </row>
    <row r="127" spans="1:10" ht="17.25" customHeight="1" thickBot="1">
      <c r="A127" s="139">
        <v>35</v>
      </c>
      <c r="B127" s="181" t="s">
        <v>58</v>
      </c>
      <c r="C127" s="1" t="s">
        <v>185</v>
      </c>
      <c r="D127" s="94"/>
      <c r="E127" s="94"/>
      <c r="F127" s="94"/>
      <c r="G127" s="94"/>
      <c r="H127" s="94"/>
      <c r="I127" s="94"/>
      <c r="J127" s="217">
        <v>0</v>
      </c>
    </row>
    <row r="128" spans="1:10" ht="17.25" customHeight="1">
      <c r="A128" s="163">
        <v>36</v>
      </c>
      <c r="B128" s="181" t="s">
        <v>92</v>
      </c>
      <c r="C128" s="1" t="s">
        <v>186</v>
      </c>
      <c r="D128" s="94"/>
      <c r="E128" s="94"/>
      <c r="F128" s="94"/>
      <c r="G128" s="94"/>
      <c r="H128" s="94"/>
      <c r="I128" s="94"/>
      <c r="J128" s="217">
        <v>0</v>
      </c>
    </row>
    <row r="129" spans="1:10" ht="17.25" customHeight="1">
      <c r="A129" s="164">
        <v>37</v>
      </c>
      <c r="B129" s="181" t="s">
        <v>33</v>
      </c>
      <c r="C129" s="1" t="s">
        <v>187</v>
      </c>
      <c r="D129" s="94">
        <f aca="true" t="shared" si="42" ref="D129:I129">D130+D131</f>
        <v>0</v>
      </c>
      <c r="E129" s="94">
        <f t="shared" si="42"/>
        <v>0</v>
      </c>
      <c r="F129" s="94">
        <f t="shared" si="42"/>
        <v>0</v>
      </c>
      <c r="G129" s="94">
        <f t="shared" si="42"/>
        <v>0</v>
      </c>
      <c r="H129" s="94">
        <f t="shared" si="42"/>
        <v>0</v>
      </c>
      <c r="I129" s="94">
        <f t="shared" si="42"/>
        <v>0</v>
      </c>
      <c r="J129" s="217">
        <v>0</v>
      </c>
    </row>
    <row r="130" spans="1:10" ht="17.25" customHeight="1">
      <c r="A130" s="164">
        <v>38</v>
      </c>
      <c r="B130" s="181" t="s">
        <v>56</v>
      </c>
      <c r="C130" s="1" t="s">
        <v>185</v>
      </c>
      <c r="D130" s="94"/>
      <c r="E130" s="94"/>
      <c r="F130" s="94"/>
      <c r="G130" s="94"/>
      <c r="H130" s="94"/>
      <c r="I130" s="94"/>
      <c r="J130" s="217">
        <v>0</v>
      </c>
    </row>
    <row r="131" spans="1:10" s="13" customFormat="1" ht="17.25" customHeight="1">
      <c r="A131" s="166">
        <v>39</v>
      </c>
      <c r="B131" s="181" t="s">
        <v>57</v>
      </c>
      <c r="C131" s="1" t="s">
        <v>186</v>
      </c>
      <c r="D131" s="95"/>
      <c r="E131" s="95"/>
      <c r="F131" s="95"/>
      <c r="G131" s="95"/>
      <c r="H131" s="95"/>
      <c r="I131" s="95"/>
      <c r="J131" s="217">
        <v>0</v>
      </c>
    </row>
    <row r="132" spans="1:10" ht="17.25" customHeight="1">
      <c r="A132" s="164">
        <v>40</v>
      </c>
      <c r="B132" s="181"/>
      <c r="C132" s="143" t="s">
        <v>188</v>
      </c>
      <c r="D132" s="146">
        <f aca="true" t="shared" si="43" ref="D132:I132">D107+D115</f>
        <v>63297</v>
      </c>
      <c r="E132" s="146">
        <f t="shared" si="43"/>
        <v>0</v>
      </c>
      <c r="F132" s="146">
        <f t="shared" si="43"/>
        <v>63297</v>
      </c>
      <c r="G132" s="146">
        <f t="shared" si="43"/>
        <v>0</v>
      </c>
      <c r="H132" s="146">
        <f t="shared" si="43"/>
        <v>63297</v>
      </c>
      <c r="I132" s="146">
        <f t="shared" si="43"/>
        <v>0</v>
      </c>
      <c r="J132" s="225">
        <f>I132/H132</f>
        <v>0</v>
      </c>
    </row>
    <row r="133" spans="1:10" ht="17.25" customHeight="1">
      <c r="A133" s="165"/>
      <c r="B133" s="181"/>
      <c r="C133" s="137"/>
      <c r="D133" s="126"/>
      <c r="E133" s="126"/>
      <c r="F133" s="126"/>
      <c r="G133" s="126"/>
      <c r="H133" s="126"/>
      <c r="I133" s="126"/>
      <c r="J133" s="217"/>
    </row>
    <row r="134" spans="1:10" s="13" customFormat="1" ht="17.25" customHeight="1" thickBot="1">
      <c r="A134" s="168">
        <v>41</v>
      </c>
      <c r="B134" s="153" t="s">
        <v>30</v>
      </c>
      <c r="C134" s="3" t="s">
        <v>189</v>
      </c>
      <c r="D134" s="95"/>
      <c r="E134" s="95"/>
      <c r="F134" s="95"/>
      <c r="G134" s="95"/>
      <c r="H134" s="95"/>
      <c r="I134" s="95"/>
      <c r="J134" s="217"/>
    </row>
    <row r="135" spans="1:10" ht="17.25" customHeight="1" thickBot="1">
      <c r="A135" s="174"/>
      <c r="B135" s="181" t="s">
        <v>3</v>
      </c>
      <c r="C135" s="1" t="s">
        <v>190</v>
      </c>
      <c r="D135" s="94">
        <f aca="true" t="shared" si="44" ref="D135:I135">D136+D137</f>
        <v>0</v>
      </c>
      <c r="E135" s="94">
        <f t="shared" si="44"/>
        <v>0</v>
      </c>
      <c r="F135" s="94">
        <f t="shared" si="44"/>
        <v>0</v>
      </c>
      <c r="G135" s="94">
        <f t="shared" si="44"/>
        <v>0</v>
      </c>
      <c r="H135" s="94">
        <f t="shared" si="44"/>
        <v>0</v>
      </c>
      <c r="I135" s="94">
        <f t="shared" si="44"/>
        <v>0</v>
      </c>
      <c r="J135" s="217">
        <v>0</v>
      </c>
    </row>
    <row r="136" spans="1:10" ht="17.25" customHeight="1" thickBot="1">
      <c r="A136" s="174"/>
      <c r="B136" s="181" t="s">
        <v>4</v>
      </c>
      <c r="C136" s="1" t="s">
        <v>191</v>
      </c>
      <c r="D136" s="94"/>
      <c r="E136" s="94"/>
      <c r="F136" s="94">
        <f>D136+E136</f>
        <v>0</v>
      </c>
      <c r="G136" s="94"/>
      <c r="H136" s="94">
        <f>F136+G136</f>
        <v>0</v>
      </c>
      <c r="I136" s="94">
        <v>0</v>
      </c>
      <c r="J136" s="217">
        <v>0</v>
      </c>
    </row>
    <row r="137" spans="1:10" ht="17.25" customHeight="1" thickBot="1">
      <c r="A137" s="174"/>
      <c r="B137" s="181" t="s">
        <v>67</v>
      </c>
      <c r="C137" s="1" t="s">
        <v>192</v>
      </c>
      <c r="D137" s="94"/>
      <c r="E137" s="94"/>
      <c r="F137" s="94">
        <f>D137+E137</f>
        <v>0</v>
      </c>
      <c r="G137" s="94"/>
      <c r="H137" s="94">
        <f>F137+G137</f>
        <v>0</v>
      </c>
      <c r="I137" s="94">
        <v>0</v>
      </c>
      <c r="J137" s="217">
        <v>0</v>
      </c>
    </row>
    <row r="138" spans="1:10" ht="17.25" customHeight="1" thickBot="1">
      <c r="A138" s="174"/>
      <c r="B138" s="181" t="s">
        <v>9</v>
      </c>
      <c r="C138" s="1" t="s">
        <v>193</v>
      </c>
      <c r="D138" s="94">
        <f aca="true" t="shared" si="45" ref="D138:I138">D139+D140</f>
        <v>0</v>
      </c>
      <c r="E138" s="94">
        <f t="shared" si="45"/>
        <v>0</v>
      </c>
      <c r="F138" s="94">
        <f t="shared" si="45"/>
        <v>0</v>
      </c>
      <c r="G138" s="94">
        <f t="shared" si="45"/>
        <v>0</v>
      </c>
      <c r="H138" s="94">
        <f t="shared" si="45"/>
        <v>0</v>
      </c>
      <c r="I138" s="94">
        <f t="shared" si="45"/>
        <v>0</v>
      </c>
      <c r="J138" s="217">
        <v>0</v>
      </c>
    </row>
    <row r="139" spans="1:10" ht="17.25" customHeight="1" thickBot="1">
      <c r="A139" s="174"/>
      <c r="B139" s="181" t="s">
        <v>10</v>
      </c>
      <c r="C139" s="1" t="s">
        <v>60</v>
      </c>
      <c r="D139" s="94"/>
      <c r="E139" s="94"/>
      <c r="F139" s="94"/>
      <c r="G139" s="94"/>
      <c r="H139" s="94"/>
      <c r="I139" s="94"/>
      <c r="J139" s="217">
        <v>0</v>
      </c>
    </row>
    <row r="140" spans="1:10" ht="17.25" customHeight="1" thickBot="1">
      <c r="A140" s="174"/>
      <c r="B140" s="181" t="s">
        <v>12</v>
      </c>
      <c r="C140" s="1" t="s">
        <v>61</v>
      </c>
      <c r="D140" s="94"/>
      <c r="E140" s="94"/>
      <c r="F140" s="94"/>
      <c r="G140" s="94"/>
      <c r="H140" s="94"/>
      <c r="I140" s="94"/>
      <c r="J140" s="217">
        <v>0</v>
      </c>
    </row>
    <row r="141" spans="1:10" ht="17.25" customHeight="1" thickBot="1">
      <c r="A141" s="174"/>
      <c r="B141" s="181" t="s">
        <v>32</v>
      </c>
      <c r="C141" s="1" t="s">
        <v>194</v>
      </c>
      <c r="D141" s="94">
        <f aca="true" t="shared" si="46" ref="D141:I141">D142+D145</f>
        <v>0</v>
      </c>
      <c r="E141" s="94">
        <f t="shared" si="46"/>
        <v>0</v>
      </c>
      <c r="F141" s="94">
        <f t="shared" si="46"/>
        <v>0</v>
      </c>
      <c r="G141" s="94">
        <f t="shared" si="46"/>
        <v>0</v>
      </c>
      <c r="H141" s="94">
        <f t="shared" si="46"/>
        <v>0</v>
      </c>
      <c r="I141" s="94">
        <f t="shared" si="46"/>
        <v>0</v>
      </c>
      <c r="J141" s="217">
        <v>0</v>
      </c>
    </row>
    <row r="142" spans="1:10" ht="17.25" customHeight="1" thickBot="1">
      <c r="A142" s="174"/>
      <c r="B142" s="181" t="s">
        <v>58</v>
      </c>
      <c r="C142" s="1" t="s">
        <v>195</v>
      </c>
      <c r="D142" s="94">
        <f aca="true" t="shared" si="47" ref="D142:I142">D143+D144</f>
        <v>0</v>
      </c>
      <c r="E142" s="94">
        <f t="shared" si="47"/>
        <v>0</v>
      </c>
      <c r="F142" s="94">
        <f t="shared" si="47"/>
        <v>0</v>
      </c>
      <c r="G142" s="94">
        <f t="shared" si="47"/>
        <v>0</v>
      </c>
      <c r="H142" s="94">
        <f t="shared" si="47"/>
        <v>0</v>
      </c>
      <c r="I142" s="94">
        <f t="shared" si="47"/>
        <v>0</v>
      </c>
      <c r="J142" s="217">
        <v>0</v>
      </c>
    </row>
    <row r="143" spans="1:10" ht="17.25" customHeight="1" thickBot="1">
      <c r="A143" s="174"/>
      <c r="B143" s="181" t="s">
        <v>106</v>
      </c>
      <c r="C143" s="1" t="s">
        <v>196</v>
      </c>
      <c r="D143" s="94"/>
      <c r="E143" s="94"/>
      <c r="F143" s="94"/>
      <c r="G143" s="94"/>
      <c r="H143" s="94"/>
      <c r="I143" s="94"/>
      <c r="J143" s="217">
        <v>0</v>
      </c>
    </row>
    <row r="144" spans="1:10" ht="17.25" customHeight="1" thickBot="1">
      <c r="A144" s="174"/>
      <c r="B144" s="181" t="s">
        <v>108</v>
      </c>
      <c r="C144" s="1" t="s">
        <v>197</v>
      </c>
      <c r="D144" s="94"/>
      <c r="E144" s="94"/>
      <c r="F144" s="94"/>
      <c r="G144" s="94"/>
      <c r="H144" s="94"/>
      <c r="I144" s="94"/>
      <c r="J144" s="217">
        <v>0</v>
      </c>
    </row>
    <row r="145" spans="1:10" ht="17.25" customHeight="1" thickBot="1">
      <c r="A145" s="174"/>
      <c r="B145" s="181" t="s">
        <v>92</v>
      </c>
      <c r="C145" s="1" t="s">
        <v>198</v>
      </c>
      <c r="D145" s="94">
        <f aca="true" t="shared" si="48" ref="D145:I145">D146+D147</f>
        <v>0</v>
      </c>
      <c r="E145" s="94">
        <f t="shared" si="48"/>
        <v>0</v>
      </c>
      <c r="F145" s="94">
        <f t="shared" si="48"/>
        <v>0</v>
      </c>
      <c r="G145" s="94">
        <f t="shared" si="48"/>
        <v>0</v>
      </c>
      <c r="H145" s="94">
        <f t="shared" si="48"/>
        <v>0</v>
      </c>
      <c r="I145" s="94">
        <f t="shared" si="48"/>
        <v>0</v>
      </c>
      <c r="J145" s="217">
        <v>0</v>
      </c>
    </row>
    <row r="146" spans="1:10" ht="17.25" customHeight="1" thickBot="1">
      <c r="A146" s="174"/>
      <c r="B146" s="181" t="s">
        <v>111</v>
      </c>
      <c r="C146" s="1" t="s">
        <v>196</v>
      </c>
      <c r="D146" s="94"/>
      <c r="E146" s="94"/>
      <c r="F146" s="94"/>
      <c r="G146" s="94"/>
      <c r="H146" s="94"/>
      <c r="I146" s="94"/>
      <c r="J146" s="217">
        <v>0</v>
      </c>
    </row>
    <row r="147" spans="1:10" ht="17.25" customHeight="1" thickBot="1">
      <c r="A147" s="174"/>
      <c r="B147" s="181" t="s">
        <v>113</v>
      </c>
      <c r="C147" s="1" t="s">
        <v>197</v>
      </c>
      <c r="D147" s="94"/>
      <c r="E147" s="94"/>
      <c r="F147" s="94"/>
      <c r="G147" s="94"/>
      <c r="H147" s="94"/>
      <c r="I147" s="94"/>
      <c r="J147" s="217">
        <v>0</v>
      </c>
    </row>
    <row r="148" spans="1:10" ht="17.25" customHeight="1" thickBot="1">
      <c r="A148" s="174"/>
      <c r="B148" s="181" t="s">
        <v>33</v>
      </c>
      <c r="C148" s="1" t="s">
        <v>199</v>
      </c>
      <c r="D148" s="94">
        <f aca="true" t="shared" si="49" ref="D148:I148">D149+D150</f>
        <v>0</v>
      </c>
      <c r="E148" s="94">
        <f t="shared" si="49"/>
        <v>0</v>
      </c>
      <c r="F148" s="94">
        <f t="shared" si="49"/>
        <v>0</v>
      </c>
      <c r="G148" s="94">
        <f t="shared" si="49"/>
        <v>0</v>
      </c>
      <c r="H148" s="94">
        <f t="shared" si="49"/>
        <v>0</v>
      </c>
      <c r="I148" s="94">
        <f t="shared" si="49"/>
        <v>0</v>
      </c>
      <c r="J148" s="217">
        <v>0</v>
      </c>
    </row>
    <row r="149" spans="1:10" ht="17.25" customHeight="1" thickBot="1">
      <c r="A149" s="174"/>
      <c r="B149" s="181" t="s">
        <v>56</v>
      </c>
      <c r="C149" s="1" t="s">
        <v>200</v>
      </c>
      <c r="D149" s="94"/>
      <c r="E149" s="94"/>
      <c r="F149" s="94"/>
      <c r="G149" s="94"/>
      <c r="H149" s="94"/>
      <c r="I149" s="94"/>
      <c r="J149" s="217">
        <v>0</v>
      </c>
    </row>
    <row r="150" spans="1:10" ht="17.25" customHeight="1" thickBot="1">
      <c r="A150" s="139">
        <v>42</v>
      </c>
      <c r="B150" s="181" t="s">
        <v>57</v>
      </c>
      <c r="C150" s="1" t="s">
        <v>201</v>
      </c>
      <c r="D150" s="94"/>
      <c r="E150" s="94"/>
      <c r="F150" s="94"/>
      <c r="G150" s="94"/>
      <c r="H150" s="94"/>
      <c r="I150" s="94"/>
      <c r="J150" s="217">
        <v>0</v>
      </c>
    </row>
    <row r="151" spans="1:10" ht="17.25" customHeight="1" thickBot="1">
      <c r="A151" s="139">
        <v>43</v>
      </c>
      <c r="B151" s="181" t="s">
        <v>34</v>
      </c>
      <c r="C151" s="1" t="s">
        <v>202</v>
      </c>
      <c r="D151" s="94">
        <f aca="true" t="shared" si="50" ref="D151:I151">D152+D153</f>
        <v>0</v>
      </c>
      <c r="E151" s="94">
        <f t="shared" si="50"/>
        <v>0</v>
      </c>
      <c r="F151" s="94">
        <f t="shared" si="50"/>
        <v>0</v>
      </c>
      <c r="G151" s="94">
        <f t="shared" si="50"/>
        <v>0</v>
      </c>
      <c r="H151" s="94">
        <f t="shared" si="50"/>
        <v>0</v>
      </c>
      <c r="I151" s="94">
        <f t="shared" si="50"/>
        <v>0</v>
      </c>
      <c r="J151" s="217">
        <v>0</v>
      </c>
    </row>
    <row r="152" spans="1:10" ht="17.25" customHeight="1" thickBot="1">
      <c r="A152" s="139"/>
      <c r="B152" s="181" t="s">
        <v>86</v>
      </c>
      <c r="C152" s="1" t="s">
        <v>185</v>
      </c>
      <c r="D152" s="94"/>
      <c r="E152" s="94"/>
      <c r="F152" s="94"/>
      <c r="G152" s="94"/>
      <c r="H152" s="94"/>
      <c r="I152" s="94"/>
      <c r="J152" s="217">
        <v>0</v>
      </c>
    </row>
    <row r="153" spans="1:10" ht="17.25" customHeight="1" thickBot="1">
      <c r="A153" s="139"/>
      <c r="B153" s="181" t="s">
        <v>87</v>
      </c>
      <c r="C153" s="1" t="s">
        <v>186</v>
      </c>
      <c r="D153" s="94"/>
      <c r="E153" s="94"/>
      <c r="F153" s="94"/>
      <c r="G153" s="94"/>
      <c r="H153" s="94"/>
      <c r="I153" s="94"/>
      <c r="J153" s="217">
        <v>0</v>
      </c>
    </row>
    <row r="154" spans="1:10" s="147" customFormat="1" ht="17.25" customHeight="1" thickBot="1">
      <c r="A154" s="186">
        <v>44</v>
      </c>
      <c r="B154" s="189"/>
      <c r="C154" s="143" t="s">
        <v>203</v>
      </c>
      <c r="D154" s="146">
        <f aca="true" t="shared" si="51" ref="D154:I154">D151+D148+D141+D138+D135</f>
        <v>0</v>
      </c>
      <c r="E154" s="146">
        <f t="shared" si="51"/>
        <v>0</v>
      </c>
      <c r="F154" s="146">
        <f t="shared" si="51"/>
        <v>0</v>
      </c>
      <c r="G154" s="146">
        <f t="shared" si="51"/>
        <v>0</v>
      </c>
      <c r="H154" s="146">
        <f t="shared" si="51"/>
        <v>0</v>
      </c>
      <c r="I154" s="146">
        <f t="shared" si="51"/>
        <v>0</v>
      </c>
      <c r="J154" s="225">
        <v>0</v>
      </c>
    </row>
    <row r="155" spans="1:10" ht="17.25" customHeight="1" hidden="1" thickBot="1">
      <c r="A155" s="187">
        <v>24</v>
      </c>
      <c r="B155" s="181" t="s">
        <v>30</v>
      </c>
      <c r="C155" s="1" t="s">
        <v>55</v>
      </c>
      <c r="D155" s="94"/>
      <c r="E155" s="94"/>
      <c r="F155" s="94"/>
      <c r="G155" s="94"/>
      <c r="H155" s="94"/>
      <c r="I155" s="94"/>
      <c r="J155" s="225" t="e">
        <f aca="true" t="shared" si="52" ref="J155:J160">I155/H155</f>
        <v>#DIV/0!</v>
      </c>
    </row>
    <row r="156" spans="1:10" ht="17.25" customHeight="1" thickBot="1">
      <c r="A156" s="187"/>
      <c r="B156" s="181"/>
      <c r="C156" s="1"/>
      <c r="D156" s="94"/>
      <c r="E156" s="94"/>
      <c r="F156" s="94"/>
      <c r="G156" s="94"/>
      <c r="H156" s="94"/>
      <c r="I156" s="94"/>
      <c r="J156" s="225"/>
    </row>
    <row r="157" spans="1:10" ht="17.25" customHeight="1" thickBot="1">
      <c r="A157" s="187">
        <v>24</v>
      </c>
      <c r="B157" s="181"/>
      <c r="C157" s="1" t="s">
        <v>239</v>
      </c>
      <c r="D157" s="94"/>
      <c r="E157" s="94"/>
      <c r="F157" s="94"/>
      <c r="G157" s="94"/>
      <c r="H157" s="94"/>
      <c r="I157" s="94">
        <v>4795</v>
      </c>
      <c r="J157" s="217">
        <v>0</v>
      </c>
    </row>
    <row r="158" spans="1:10" ht="17.25" customHeight="1" thickBot="1">
      <c r="A158" s="187"/>
      <c r="B158" s="181"/>
      <c r="C158" s="1" t="s">
        <v>240</v>
      </c>
      <c r="D158" s="94"/>
      <c r="E158" s="94"/>
      <c r="F158" s="94"/>
      <c r="G158" s="94"/>
      <c r="H158" s="94"/>
      <c r="I158" s="94">
        <v>9891</v>
      </c>
      <c r="J158" s="217">
        <v>0</v>
      </c>
    </row>
    <row r="159" spans="1:10" s="13" customFormat="1" ht="17.25" customHeight="1" thickBot="1">
      <c r="A159" s="188"/>
      <c r="B159" s="261" t="s">
        <v>204</v>
      </c>
      <c r="C159" s="262"/>
      <c r="D159" s="95">
        <f>D100+D132</f>
        <v>286917</v>
      </c>
      <c r="E159" s="95">
        <f>E100+E132</f>
        <v>5897</v>
      </c>
      <c r="F159" s="95">
        <f>F100+F132</f>
        <v>292814</v>
      </c>
      <c r="G159" s="95">
        <f>G100+G132</f>
        <v>3934</v>
      </c>
      <c r="H159" s="95">
        <f>H100+H132</f>
        <v>296748</v>
      </c>
      <c r="I159" s="95">
        <f>I100+I132+I157</f>
        <v>149756</v>
      </c>
      <c r="J159" s="219">
        <f t="shared" si="52"/>
        <v>0.5046571501745589</v>
      </c>
    </row>
    <row r="160" spans="1:10" s="13" customFormat="1" ht="17.25" customHeight="1" thickBot="1">
      <c r="A160" s="62">
        <v>45</v>
      </c>
      <c r="B160" s="258" t="s">
        <v>205</v>
      </c>
      <c r="C160" s="259"/>
      <c r="D160" s="96">
        <f>D101+D154</f>
        <v>286917</v>
      </c>
      <c r="E160" s="96">
        <f>E101+E154</f>
        <v>5897</v>
      </c>
      <c r="F160" s="96">
        <f>F101+F154</f>
        <v>292814</v>
      </c>
      <c r="G160" s="96">
        <f>G101+G154</f>
        <v>3934</v>
      </c>
      <c r="H160" s="96">
        <f>H101+H154</f>
        <v>296748</v>
      </c>
      <c r="I160" s="96">
        <f>I101+I154+I158</f>
        <v>178114</v>
      </c>
      <c r="J160" s="245">
        <f t="shared" si="52"/>
        <v>0.6002197150444147</v>
      </c>
    </row>
    <row r="161" spans="1:10" s="21" customFormat="1" ht="17.25" customHeight="1">
      <c r="A161" s="91"/>
      <c r="B161" s="98"/>
      <c r="C161" s="66"/>
      <c r="D161" s="91"/>
      <c r="J161" s="207"/>
    </row>
  </sheetData>
  <mergeCells count="4">
    <mergeCell ref="B160:C160"/>
    <mergeCell ref="A7:D7"/>
    <mergeCell ref="B159:C159"/>
    <mergeCell ref="A5:J5"/>
  </mergeCells>
  <printOptions/>
  <pageMargins left="0.7479166666666667" right="0.5798611111111112" top="0.9840277777777778" bottom="0.75" header="0.5118055555555556" footer="0.5118055555555556"/>
  <pageSetup horizontalDpi="300" verticalDpi="300" orientation="portrait" paperSize="9" scale="73" r:id="rId1"/>
  <rowBreaks count="1" manualBreakCount="1">
    <brk id="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Q36"/>
  <sheetViews>
    <sheetView workbookViewId="0" topLeftCell="C1">
      <selection activeCell="I25" sqref="I25"/>
    </sheetView>
  </sheetViews>
  <sheetFormatPr defaultColWidth="9.00390625" defaultRowHeight="19.5" customHeight="1"/>
  <cols>
    <col min="1" max="1" width="9.125" style="26" customWidth="1"/>
    <col min="2" max="2" width="59.875" style="26" customWidth="1"/>
    <col min="3" max="3" width="10.75390625" style="26" customWidth="1"/>
    <col min="4" max="4" width="9.875" style="26" hidden="1" customWidth="1"/>
    <col min="5" max="5" width="11.25390625" style="26" hidden="1" customWidth="1"/>
    <col min="6" max="6" width="9.875" style="26" hidden="1" customWidth="1"/>
    <col min="7" max="7" width="11.25390625" style="26" customWidth="1"/>
    <col min="8" max="8" width="9.875" style="26" customWidth="1"/>
    <col min="9" max="9" width="11.25390625" style="26" customWidth="1"/>
    <col min="10" max="10" width="41.875" style="26" customWidth="1"/>
    <col min="11" max="11" width="11.75390625" style="26" customWidth="1"/>
    <col min="12" max="12" width="10.625" style="26" hidden="1" customWidth="1"/>
    <col min="13" max="13" width="12.25390625" style="26" hidden="1" customWidth="1"/>
    <col min="14" max="14" width="10.625" style="26" hidden="1" customWidth="1"/>
    <col min="15" max="15" width="12.25390625" style="26" customWidth="1"/>
    <col min="16" max="16" width="10.625" style="26" customWidth="1"/>
    <col min="17" max="17" width="11.25390625" style="26" customWidth="1"/>
    <col min="18" max="16384" width="9.125" style="26" customWidth="1"/>
  </cols>
  <sheetData>
    <row r="1" ht="19.5" customHeight="1">
      <c r="B1" s="6"/>
    </row>
    <row r="2" ht="19.5" customHeight="1">
      <c r="B2" s="6" t="s">
        <v>242</v>
      </c>
    </row>
    <row r="3" ht="19.5" customHeight="1">
      <c r="B3" s="6"/>
    </row>
    <row r="4" ht="19.5" customHeight="1">
      <c r="B4" s="6"/>
    </row>
    <row r="5" spans="2:17" ht="19.5" customHeight="1">
      <c r="B5" s="266" t="s">
        <v>210</v>
      </c>
      <c r="C5" s="266"/>
      <c r="D5" s="266"/>
      <c r="E5" s="266"/>
      <c r="F5" s="266"/>
      <c r="G5" s="266"/>
      <c r="H5" s="266"/>
      <c r="I5" s="266"/>
      <c r="J5" s="266"/>
      <c r="K5" s="266"/>
      <c r="L5" s="264"/>
      <c r="M5" s="264"/>
      <c r="N5" s="264"/>
      <c r="O5" s="264"/>
      <c r="P5" s="264"/>
      <c r="Q5" s="264"/>
    </row>
    <row r="6" spans="2:11" s="27" customFormat="1" ht="19.5" customHeight="1">
      <c r="B6" s="265"/>
      <c r="C6" s="265"/>
      <c r="D6" s="265"/>
      <c r="E6" s="265"/>
      <c r="F6" s="265"/>
      <c r="G6" s="265"/>
      <c r="H6" s="265"/>
      <c r="I6" s="265"/>
      <c r="J6" s="265"/>
      <c r="K6" s="265"/>
    </row>
    <row r="7" spans="2:17" ht="19.5" customHeight="1">
      <c r="B7" s="267" t="s">
        <v>211</v>
      </c>
      <c r="C7" s="267"/>
      <c r="D7" s="267"/>
      <c r="E7" s="267"/>
      <c r="F7" s="267"/>
      <c r="G7" s="267"/>
      <c r="H7" s="267"/>
      <c r="I7" s="267"/>
      <c r="J7" s="267"/>
      <c r="K7" s="267"/>
      <c r="L7" s="264"/>
      <c r="M7" s="264"/>
      <c r="N7" s="264"/>
      <c r="O7" s="264"/>
      <c r="P7" s="264"/>
      <c r="Q7" s="264"/>
    </row>
    <row r="8" spans="2:17" ht="19.5" customHeight="1" thickBo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2:17" s="32" customFormat="1" ht="27.75" customHeight="1" thickBot="1">
      <c r="B9" s="29" t="s">
        <v>38</v>
      </c>
      <c r="C9" s="30" t="s">
        <v>39</v>
      </c>
      <c r="D9" s="208" t="s">
        <v>228</v>
      </c>
      <c r="E9" s="209" t="s">
        <v>229</v>
      </c>
      <c r="F9" s="208" t="s">
        <v>232</v>
      </c>
      <c r="G9" s="209" t="s">
        <v>229</v>
      </c>
      <c r="H9" s="208" t="s">
        <v>237</v>
      </c>
      <c r="I9" s="209" t="s">
        <v>238</v>
      </c>
      <c r="J9" s="31" t="s">
        <v>40</v>
      </c>
      <c r="K9" s="30" t="s">
        <v>41</v>
      </c>
      <c r="L9" s="208" t="s">
        <v>228</v>
      </c>
      <c r="M9" s="209" t="s">
        <v>229</v>
      </c>
      <c r="N9" s="208" t="s">
        <v>232</v>
      </c>
      <c r="O9" s="209" t="s">
        <v>229</v>
      </c>
      <c r="P9" s="208" t="s">
        <v>237</v>
      </c>
      <c r="Q9" s="209" t="s">
        <v>238</v>
      </c>
    </row>
    <row r="10" spans="2:17" ht="19.5" customHeight="1">
      <c r="B10" s="33" t="s">
        <v>101</v>
      </c>
      <c r="C10" s="34">
        <v>38018</v>
      </c>
      <c r="D10" s="34"/>
      <c r="E10" s="34">
        <f>C10+D10</f>
        <v>38018</v>
      </c>
      <c r="F10" s="34"/>
      <c r="G10" s="34">
        <f>E10+F10</f>
        <v>38018</v>
      </c>
      <c r="H10" s="34">
        <v>23869</v>
      </c>
      <c r="I10" s="249">
        <f>H10/G10</f>
        <v>0.6278341838076701</v>
      </c>
      <c r="J10" s="1" t="s">
        <v>49</v>
      </c>
      <c r="K10" s="34">
        <v>77826</v>
      </c>
      <c r="L10" s="34">
        <v>815</v>
      </c>
      <c r="M10" s="34">
        <f>K10+L10</f>
        <v>78641</v>
      </c>
      <c r="N10" s="34">
        <v>255</v>
      </c>
      <c r="O10" s="34">
        <f>M10+N10</f>
        <v>78896</v>
      </c>
      <c r="P10" s="34">
        <v>36160</v>
      </c>
      <c r="Q10" s="249">
        <f>P10/O10</f>
        <v>0.45832488339079297</v>
      </c>
    </row>
    <row r="11" spans="2:17" ht="19.5" customHeight="1">
      <c r="B11" s="35" t="s">
        <v>63</v>
      </c>
      <c r="C11" s="36">
        <v>81524</v>
      </c>
      <c r="D11" s="36">
        <v>-27674</v>
      </c>
      <c r="E11" s="34">
        <f>C11+D11</f>
        <v>53850</v>
      </c>
      <c r="F11" s="36"/>
      <c r="G11" s="34">
        <f>E11+F11</f>
        <v>53850</v>
      </c>
      <c r="H11" s="36">
        <v>31197</v>
      </c>
      <c r="I11" s="249">
        <f aca="true" t="shared" si="0" ref="I11:I21">H11/G11</f>
        <v>0.5793314763231198</v>
      </c>
      <c r="J11" s="1" t="s">
        <v>145</v>
      </c>
      <c r="K11" s="36">
        <v>21740</v>
      </c>
      <c r="L11" s="36">
        <v>220</v>
      </c>
      <c r="M11" s="34">
        <f aca="true" t="shared" si="1" ref="M11:M16">K11+L11</f>
        <v>21960</v>
      </c>
      <c r="N11" s="36">
        <v>94</v>
      </c>
      <c r="O11" s="34">
        <f aca="true" t="shared" si="2" ref="O11:O16">M11+N11</f>
        <v>22054</v>
      </c>
      <c r="P11" s="36">
        <v>8473</v>
      </c>
      <c r="Q11" s="249">
        <f aca="true" t="shared" si="3" ref="Q11:Q21">P11/O11</f>
        <v>0.38419334361113633</v>
      </c>
    </row>
    <row r="12" spans="2:17" ht="19.5" customHeight="1">
      <c r="B12" s="159" t="s">
        <v>104</v>
      </c>
      <c r="C12" s="36">
        <v>104078</v>
      </c>
      <c r="D12" s="36">
        <v>32128</v>
      </c>
      <c r="E12" s="34">
        <f>C12+D12</f>
        <v>136206</v>
      </c>
      <c r="F12" s="36">
        <v>3934</v>
      </c>
      <c r="G12" s="34">
        <f>E12+F12</f>
        <v>140140</v>
      </c>
      <c r="H12" s="36">
        <v>88247</v>
      </c>
      <c r="I12" s="249">
        <f t="shared" si="0"/>
        <v>0.6297060082774368</v>
      </c>
      <c r="J12" s="142" t="s">
        <v>50</v>
      </c>
      <c r="K12" s="36">
        <v>123886</v>
      </c>
      <c r="L12" s="36">
        <v>3419</v>
      </c>
      <c r="M12" s="34">
        <f t="shared" si="1"/>
        <v>127305</v>
      </c>
      <c r="N12" s="36">
        <v>3585</v>
      </c>
      <c r="O12" s="34">
        <f t="shared" si="2"/>
        <v>130890</v>
      </c>
      <c r="P12" s="36">
        <v>60801</v>
      </c>
      <c r="Q12" s="249">
        <f t="shared" si="3"/>
        <v>0.46451982580793033</v>
      </c>
    </row>
    <row r="13" spans="2:17" ht="19.5" customHeight="1">
      <c r="B13" s="158" t="s">
        <v>120</v>
      </c>
      <c r="C13" s="38">
        <v>0</v>
      </c>
      <c r="D13" s="38"/>
      <c r="E13" s="34">
        <f>C13+D13</f>
        <v>0</v>
      </c>
      <c r="F13" s="38"/>
      <c r="G13" s="34">
        <f>E13+F13</f>
        <v>0</v>
      </c>
      <c r="H13" s="38">
        <v>145</v>
      </c>
      <c r="I13" s="249">
        <v>0</v>
      </c>
      <c r="J13" s="1" t="s">
        <v>36</v>
      </c>
      <c r="K13" s="36">
        <v>26229</v>
      </c>
      <c r="L13" s="36"/>
      <c r="M13" s="34">
        <f t="shared" si="1"/>
        <v>26229</v>
      </c>
      <c r="N13" s="36"/>
      <c r="O13" s="34">
        <f t="shared" si="2"/>
        <v>26229</v>
      </c>
      <c r="P13" s="36">
        <v>14780</v>
      </c>
      <c r="Q13" s="249">
        <f t="shared" si="3"/>
        <v>0.5634984177818445</v>
      </c>
    </row>
    <row r="14" spans="2:17" ht="19.5" customHeight="1">
      <c r="B14" s="35" t="s">
        <v>208</v>
      </c>
      <c r="C14" s="36">
        <v>35705</v>
      </c>
      <c r="D14" s="36"/>
      <c r="E14" s="34">
        <f>C14+D14</f>
        <v>35705</v>
      </c>
      <c r="F14" s="36"/>
      <c r="G14" s="34">
        <f>E14+F14</f>
        <v>35705</v>
      </c>
      <c r="H14" s="36">
        <v>0</v>
      </c>
      <c r="I14" s="249">
        <f t="shared" si="0"/>
        <v>0</v>
      </c>
      <c r="J14" s="1" t="s">
        <v>147</v>
      </c>
      <c r="K14" s="36">
        <v>4644</v>
      </c>
      <c r="L14" s="36"/>
      <c r="M14" s="34">
        <f t="shared" si="1"/>
        <v>4644</v>
      </c>
      <c r="N14" s="36"/>
      <c r="O14" s="34">
        <f t="shared" si="2"/>
        <v>4644</v>
      </c>
      <c r="P14" s="36">
        <v>8638</v>
      </c>
      <c r="Q14" s="249">
        <f t="shared" si="3"/>
        <v>1.8600344530577089</v>
      </c>
    </row>
    <row r="15" spans="2:17" ht="19.5" customHeight="1">
      <c r="B15" s="35" t="s">
        <v>209</v>
      </c>
      <c r="C15" s="36"/>
      <c r="D15" s="36"/>
      <c r="E15" s="36"/>
      <c r="F15" s="36"/>
      <c r="G15" s="36"/>
      <c r="H15" s="36"/>
      <c r="I15" s="249">
        <v>0</v>
      </c>
      <c r="J15" s="1" t="s">
        <v>37</v>
      </c>
      <c r="K15" s="36"/>
      <c r="L15" s="36"/>
      <c r="M15" s="34">
        <f t="shared" si="1"/>
        <v>0</v>
      </c>
      <c r="N15" s="36"/>
      <c r="O15" s="34">
        <f t="shared" si="2"/>
        <v>0</v>
      </c>
      <c r="P15" s="36">
        <v>0</v>
      </c>
      <c r="Q15" s="249">
        <v>0</v>
      </c>
    </row>
    <row r="16" spans="2:17" ht="19.5" customHeight="1">
      <c r="B16" s="1" t="s">
        <v>239</v>
      </c>
      <c r="C16" s="36"/>
      <c r="D16" s="36"/>
      <c r="E16" s="36"/>
      <c r="F16" s="36"/>
      <c r="G16" s="36"/>
      <c r="H16" s="36">
        <v>4795</v>
      </c>
      <c r="I16" s="249">
        <v>0</v>
      </c>
      <c r="J16" s="158" t="s">
        <v>152</v>
      </c>
      <c r="K16" s="36">
        <v>5000</v>
      </c>
      <c r="L16" s="36"/>
      <c r="M16" s="34">
        <f t="shared" si="1"/>
        <v>5000</v>
      </c>
      <c r="N16" s="36"/>
      <c r="O16" s="34">
        <f t="shared" si="2"/>
        <v>5000</v>
      </c>
      <c r="P16" s="36"/>
      <c r="Q16" s="249">
        <f t="shared" si="3"/>
        <v>0</v>
      </c>
    </row>
    <row r="17" spans="2:17" ht="19.5" customHeight="1" hidden="1">
      <c r="B17" s="76"/>
      <c r="C17" s="36"/>
      <c r="D17" s="36"/>
      <c r="E17" s="36"/>
      <c r="F17" s="36"/>
      <c r="G17" s="36"/>
      <c r="H17" s="36"/>
      <c r="I17" s="34" t="e">
        <f t="shared" si="0"/>
        <v>#DIV/0!</v>
      </c>
      <c r="J17" s="33"/>
      <c r="K17" s="36"/>
      <c r="L17" s="36"/>
      <c r="M17" s="36"/>
      <c r="N17" s="36"/>
      <c r="O17" s="36"/>
      <c r="P17" s="36"/>
      <c r="Q17" s="34" t="e">
        <f t="shared" si="3"/>
        <v>#DIV/0!</v>
      </c>
    </row>
    <row r="18" spans="2:17" ht="19.5" customHeight="1" hidden="1">
      <c r="B18" s="76"/>
      <c r="C18" s="36"/>
      <c r="D18" s="36"/>
      <c r="E18" s="36"/>
      <c r="F18" s="36"/>
      <c r="G18" s="36"/>
      <c r="H18" s="36"/>
      <c r="I18" s="34" t="e">
        <f t="shared" si="0"/>
        <v>#DIV/0!</v>
      </c>
      <c r="J18" s="35"/>
      <c r="K18" s="36"/>
      <c r="L18" s="36"/>
      <c r="M18" s="36"/>
      <c r="N18" s="36"/>
      <c r="O18" s="36"/>
      <c r="P18" s="36"/>
      <c r="Q18" s="34" t="e">
        <f t="shared" si="3"/>
        <v>#DIV/0!</v>
      </c>
    </row>
    <row r="19" spans="2:17" ht="19.5" customHeight="1" hidden="1" thickBot="1">
      <c r="B19" s="52"/>
      <c r="C19" s="53"/>
      <c r="D19" s="53"/>
      <c r="E19" s="53"/>
      <c r="F19" s="53"/>
      <c r="G19" s="53"/>
      <c r="H19" s="53"/>
      <c r="I19" s="48" t="e">
        <f t="shared" si="0"/>
        <v>#DIV/0!</v>
      </c>
      <c r="J19" s="39"/>
      <c r="K19" s="53"/>
      <c r="L19" s="53"/>
      <c r="M19" s="53"/>
      <c r="N19" s="53"/>
      <c r="O19" s="53"/>
      <c r="P19" s="53"/>
      <c r="Q19" s="48" t="e">
        <f t="shared" si="3"/>
        <v>#DIV/0!</v>
      </c>
    </row>
    <row r="20" spans="2:17" ht="19.5" customHeight="1" thickBot="1">
      <c r="B20" s="254"/>
      <c r="C20" s="255"/>
      <c r="D20" s="255"/>
      <c r="E20" s="255"/>
      <c r="F20" s="255"/>
      <c r="G20" s="255"/>
      <c r="H20" s="255"/>
      <c r="I20" s="48"/>
      <c r="J20" s="1" t="s">
        <v>240</v>
      </c>
      <c r="K20" s="255"/>
      <c r="L20" s="255"/>
      <c r="M20" s="255"/>
      <c r="N20" s="255"/>
      <c r="O20" s="255"/>
      <c r="P20" s="255">
        <v>9891</v>
      </c>
      <c r="Q20" s="48"/>
    </row>
    <row r="21" spans="2:17" ht="19.5" customHeight="1" thickBot="1">
      <c r="B21" s="42" t="s">
        <v>42</v>
      </c>
      <c r="C21" s="43">
        <f aca="true" t="shared" si="4" ref="C21:H21">SUM(C10:C19)</f>
        <v>259325</v>
      </c>
      <c r="D21" s="43">
        <f t="shared" si="4"/>
        <v>4454</v>
      </c>
      <c r="E21" s="43">
        <f t="shared" si="4"/>
        <v>263779</v>
      </c>
      <c r="F21" s="43">
        <f t="shared" si="4"/>
        <v>3934</v>
      </c>
      <c r="G21" s="43">
        <f t="shared" si="4"/>
        <v>267713</v>
      </c>
      <c r="H21" s="43">
        <f t="shared" si="4"/>
        <v>148253</v>
      </c>
      <c r="I21" s="250">
        <f t="shared" si="0"/>
        <v>0.553775871922544</v>
      </c>
      <c r="J21" s="44" t="s">
        <v>43</v>
      </c>
      <c r="K21" s="43">
        <f>SUM(K10:K19)</f>
        <v>259325</v>
      </c>
      <c r="L21" s="43">
        <f>SUM(L10:L19)</f>
        <v>4454</v>
      </c>
      <c r="M21" s="43">
        <f>SUM(M10:M19)</f>
        <v>263779</v>
      </c>
      <c r="N21" s="43">
        <f>SUM(N10:N19)</f>
        <v>3934</v>
      </c>
      <c r="O21" s="43">
        <f>SUM(O10:O19)</f>
        <v>267713</v>
      </c>
      <c r="P21" s="43">
        <f>SUM(P10:P20)</f>
        <v>138743</v>
      </c>
      <c r="Q21" s="250">
        <f t="shared" si="3"/>
        <v>0.5182527557496274</v>
      </c>
    </row>
    <row r="22" spans="2:17" ht="19.5" customHeight="1">
      <c r="B22" s="55"/>
      <c r="C22" s="55"/>
      <c r="D22" s="55"/>
      <c r="E22" s="55"/>
      <c r="F22" s="55"/>
      <c r="G22" s="55"/>
      <c r="H22" s="55"/>
      <c r="I22" s="55"/>
      <c r="J22" s="55"/>
      <c r="K22" s="156"/>
      <c r="L22" s="156"/>
      <c r="M22" s="156"/>
      <c r="N22" s="156"/>
      <c r="O22" s="156"/>
      <c r="P22" s="156"/>
      <c r="Q22" s="55"/>
    </row>
    <row r="23" spans="2:17" ht="19.5" customHeight="1">
      <c r="B23" s="267" t="s">
        <v>212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4"/>
      <c r="M23" s="264"/>
      <c r="N23" s="264"/>
      <c r="O23" s="264"/>
      <c r="P23" s="264"/>
      <c r="Q23" s="264"/>
    </row>
    <row r="24" spans="2:17" ht="19.5" customHeight="1" thickBot="1">
      <c r="B24" s="56"/>
      <c r="C24" s="56"/>
      <c r="D24" s="56"/>
      <c r="E24" s="56"/>
      <c r="F24" s="56"/>
      <c r="G24" s="56"/>
      <c r="H24" s="56"/>
      <c r="I24" s="56"/>
      <c r="J24" s="56"/>
      <c r="K24" s="157"/>
      <c r="L24" s="157"/>
      <c r="M24" s="157"/>
      <c r="N24" s="157"/>
      <c r="O24" s="157"/>
      <c r="P24" s="157"/>
      <c r="Q24" s="56"/>
    </row>
    <row r="25" spans="2:17" ht="27.75" customHeight="1" thickBot="1">
      <c r="B25" s="42" t="s">
        <v>38</v>
      </c>
      <c r="C25" s="45" t="s">
        <v>41</v>
      </c>
      <c r="D25" s="208" t="s">
        <v>228</v>
      </c>
      <c r="E25" s="209" t="s">
        <v>229</v>
      </c>
      <c r="F25" s="208" t="s">
        <v>232</v>
      </c>
      <c r="G25" s="209" t="s">
        <v>229</v>
      </c>
      <c r="H25" s="208" t="s">
        <v>237</v>
      </c>
      <c r="I25" s="209" t="s">
        <v>238</v>
      </c>
      <c r="J25" s="44" t="s">
        <v>44</v>
      </c>
      <c r="K25" s="46" t="s">
        <v>41</v>
      </c>
      <c r="L25" s="208" t="s">
        <v>228</v>
      </c>
      <c r="M25" s="209" t="s">
        <v>229</v>
      </c>
      <c r="N25" s="208" t="s">
        <v>232</v>
      </c>
      <c r="O25" s="209" t="s">
        <v>229</v>
      </c>
      <c r="P25" s="208" t="s">
        <v>237</v>
      </c>
      <c r="Q25" s="209" t="s">
        <v>238</v>
      </c>
    </row>
    <row r="26" spans="2:17" ht="19.5" customHeight="1">
      <c r="B26" s="39" t="s">
        <v>127</v>
      </c>
      <c r="C26" s="36"/>
      <c r="D26" s="36"/>
      <c r="E26" s="36">
        <f>C26+D26</f>
        <v>0</v>
      </c>
      <c r="F26" s="36"/>
      <c r="G26" s="36">
        <f>E26+F26</f>
        <v>0</v>
      </c>
      <c r="H26" s="36"/>
      <c r="I26" s="249">
        <v>0</v>
      </c>
      <c r="J26" s="141" t="s">
        <v>155</v>
      </c>
      <c r="K26" s="34">
        <v>5408</v>
      </c>
      <c r="L26" s="34">
        <v>1443</v>
      </c>
      <c r="M26" s="34">
        <f>K26+L26</f>
        <v>6851</v>
      </c>
      <c r="N26" s="34"/>
      <c r="O26" s="34">
        <f>M26+N26</f>
        <v>6851</v>
      </c>
      <c r="P26" s="34">
        <v>1240</v>
      </c>
      <c r="Q26" s="249">
        <f>P26/O26</f>
        <v>0.18099547511312217</v>
      </c>
    </row>
    <row r="27" spans="2:17" ht="19.5" customHeight="1">
      <c r="B27" s="158" t="s">
        <v>129</v>
      </c>
      <c r="C27" s="36">
        <v>0</v>
      </c>
      <c r="D27" s="36">
        <v>1443</v>
      </c>
      <c r="E27" s="36">
        <f>C27+D27</f>
        <v>1443</v>
      </c>
      <c r="F27" s="36"/>
      <c r="G27" s="36">
        <f>E27+F27</f>
        <v>1443</v>
      </c>
      <c r="H27" s="36">
        <v>1443</v>
      </c>
      <c r="I27" s="249">
        <f>H27/G27</f>
        <v>1</v>
      </c>
      <c r="J27" s="141" t="s">
        <v>157</v>
      </c>
      <c r="K27" s="34">
        <v>13584</v>
      </c>
      <c r="L27" s="34"/>
      <c r="M27" s="34">
        <f>K27+L27</f>
        <v>13584</v>
      </c>
      <c r="N27" s="34"/>
      <c r="O27" s="34">
        <f>M27+N27</f>
        <v>13584</v>
      </c>
      <c r="P27" s="34">
        <v>38131</v>
      </c>
      <c r="Q27" s="249">
        <f>P27/O27</f>
        <v>2.807052414605418</v>
      </c>
    </row>
    <row r="28" spans="2:17" ht="19.5" customHeight="1">
      <c r="B28" s="158" t="s">
        <v>139</v>
      </c>
      <c r="C28" s="36"/>
      <c r="D28" s="36"/>
      <c r="E28" s="36">
        <f>C28+D28</f>
        <v>0</v>
      </c>
      <c r="F28" s="36"/>
      <c r="G28" s="36">
        <f>E28+F28</f>
        <v>0</v>
      </c>
      <c r="H28" s="36">
        <v>60</v>
      </c>
      <c r="I28" s="249">
        <v>0</v>
      </c>
      <c r="J28" s="1" t="s">
        <v>99</v>
      </c>
      <c r="K28" s="36"/>
      <c r="L28" s="36"/>
      <c r="M28" s="34">
        <f>K28+L28</f>
        <v>0</v>
      </c>
      <c r="N28" s="36"/>
      <c r="O28" s="34">
        <f>M28+N28</f>
        <v>0</v>
      </c>
      <c r="P28" s="36">
        <v>0</v>
      </c>
      <c r="Q28" s="249">
        <v>0</v>
      </c>
    </row>
    <row r="29" spans="2:17" ht="19.5" customHeight="1">
      <c r="B29" s="76" t="s">
        <v>207</v>
      </c>
      <c r="C29" s="36">
        <v>27592</v>
      </c>
      <c r="D29" s="36"/>
      <c r="E29" s="36">
        <f>C29+D29</f>
        <v>27592</v>
      </c>
      <c r="F29" s="36"/>
      <c r="G29" s="36">
        <f>E29+F29</f>
        <v>27592</v>
      </c>
      <c r="H29" s="36"/>
      <c r="I29" s="249">
        <f>H29/G29</f>
        <v>0</v>
      </c>
      <c r="J29" s="1" t="s">
        <v>158</v>
      </c>
      <c r="K29" s="36">
        <v>2700</v>
      </c>
      <c r="L29" s="36"/>
      <c r="M29" s="34">
        <f>K29+L29</f>
        <v>2700</v>
      </c>
      <c r="N29" s="36"/>
      <c r="O29" s="34">
        <f>M29+N29</f>
        <v>2700</v>
      </c>
      <c r="P29" s="36">
        <v>0</v>
      </c>
      <c r="Q29" s="249">
        <f>P29/O29</f>
        <v>0</v>
      </c>
    </row>
    <row r="30" spans="2:17" ht="19.5" customHeight="1" thickBot="1">
      <c r="B30" s="35" t="s">
        <v>209</v>
      </c>
      <c r="C30" s="36"/>
      <c r="D30" s="36"/>
      <c r="E30" s="36"/>
      <c r="F30" s="36"/>
      <c r="G30" s="36"/>
      <c r="H30" s="36"/>
      <c r="I30" s="249">
        <v>0</v>
      </c>
      <c r="J30" s="81" t="s">
        <v>163</v>
      </c>
      <c r="K30" s="36">
        <v>5900</v>
      </c>
      <c r="L30" s="36"/>
      <c r="M30" s="34">
        <f>K30+L30</f>
        <v>5900</v>
      </c>
      <c r="N30" s="36"/>
      <c r="O30" s="34">
        <f>M30+N30</f>
        <v>5900</v>
      </c>
      <c r="P30" s="36">
        <v>0</v>
      </c>
      <c r="Q30" s="249">
        <f>P30/O30</f>
        <v>0</v>
      </c>
    </row>
    <row r="31" spans="2:17" ht="19.5" customHeight="1" hidden="1">
      <c r="B31" s="76"/>
      <c r="C31" s="40"/>
      <c r="D31" s="40"/>
      <c r="E31" s="40"/>
      <c r="F31" s="40"/>
      <c r="G31" s="40"/>
      <c r="H31" s="40"/>
      <c r="I31" s="251"/>
      <c r="J31" s="37"/>
      <c r="K31" s="36"/>
      <c r="L31" s="36"/>
      <c r="M31" s="36"/>
      <c r="N31" s="36"/>
      <c r="O31" s="36"/>
      <c r="P31" s="36"/>
      <c r="Q31" s="251"/>
    </row>
    <row r="32" spans="2:17" ht="19.5" customHeight="1" hidden="1" thickBot="1">
      <c r="B32" s="76"/>
      <c r="C32" s="40"/>
      <c r="D32" s="40"/>
      <c r="E32" s="40"/>
      <c r="F32" s="40"/>
      <c r="G32" s="40"/>
      <c r="H32" s="40"/>
      <c r="I32" s="251"/>
      <c r="J32" s="37"/>
      <c r="K32" s="36"/>
      <c r="L32" s="36"/>
      <c r="M32" s="36"/>
      <c r="N32" s="36"/>
      <c r="O32" s="36"/>
      <c r="P32" s="36"/>
      <c r="Q32" s="251"/>
    </row>
    <row r="33" spans="2:17" ht="19.5" customHeight="1" hidden="1">
      <c r="B33" s="49"/>
      <c r="C33" s="36"/>
      <c r="D33" s="36"/>
      <c r="E33" s="36"/>
      <c r="F33" s="36"/>
      <c r="G33" s="36"/>
      <c r="H33" s="36"/>
      <c r="I33" s="252"/>
      <c r="J33" s="37"/>
      <c r="K33" s="36"/>
      <c r="L33" s="36"/>
      <c r="M33" s="36"/>
      <c r="N33" s="36"/>
      <c r="O33" s="36"/>
      <c r="P33" s="36"/>
      <c r="Q33" s="252"/>
    </row>
    <row r="34" spans="2:17" ht="19.5" customHeight="1" hidden="1" thickBot="1">
      <c r="B34" s="47"/>
      <c r="C34" s="48"/>
      <c r="D34" s="48"/>
      <c r="E34" s="48"/>
      <c r="F34" s="48"/>
      <c r="G34" s="48"/>
      <c r="H34" s="48"/>
      <c r="I34" s="253"/>
      <c r="J34" s="41"/>
      <c r="K34" s="40"/>
      <c r="L34" s="40"/>
      <c r="M34" s="40"/>
      <c r="N34" s="40"/>
      <c r="O34" s="40"/>
      <c r="P34" s="40"/>
      <c r="Q34" s="253"/>
    </row>
    <row r="35" spans="2:17" ht="19.5" customHeight="1" thickBot="1">
      <c r="B35" s="42" t="s">
        <v>45</v>
      </c>
      <c r="C35" s="43">
        <f aca="true" t="shared" si="5" ref="C35:H35">SUM(C26:C33)</f>
        <v>27592</v>
      </c>
      <c r="D35" s="43">
        <f t="shared" si="5"/>
        <v>1443</v>
      </c>
      <c r="E35" s="43">
        <f t="shared" si="5"/>
        <v>29035</v>
      </c>
      <c r="F35" s="43">
        <f t="shared" si="5"/>
        <v>0</v>
      </c>
      <c r="G35" s="43">
        <f t="shared" si="5"/>
        <v>29035</v>
      </c>
      <c r="H35" s="43">
        <f t="shared" si="5"/>
        <v>1503</v>
      </c>
      <c r="I35" s="250">
        <f>H35/G35</f>
        <v>0.05176511107284312</v>
      </c>
      <c r="J35" s="44" t="s">
        <v>46</v>
      </c>
      <c r="K35" s="43">
        <f aca="true" t="shared" si="6" ref="K35:P35">SUM(K26:K34)</f>
        <v>27592</v>
      </c>
      <c r="L35" s="43">
        <f t="shared" si="6"/>
        <v>1443</v>
      </c>
      <c r="M35" s="43">
        <f t="shared" si="6"/>
        <v>29035</v>
      </c>
      <c r="N35" s="43">
        <f t="shared" si="6"/>
        <v>0</v>
      </c>
      <c r="O35" s="43">
        <f t="shared" si="6"/>
        <v>29035</v>
      </c>
      <c r="P35" s="43">
        <f t="shared" si="6"/>
        <v>39371</v>
      </c>
      <c r="Q35" s="250">
        <f>P35/O35</f>
        <v>1.355984157051834</v>
      </c>
    </row>
    <row r="36" spans="2:17" ht="19.5" customHeight="1" thickBot="1">
      <c r="B36" s="42" t="s">
        <v>47</v>
      </c>
      <c r="C36" s="43">
        <f aca="true" t="shared" si="7" ref="C36:H36">C21+C35</f>
        <v>286917</v>
      </c>
      <c r="D36" s="43">
        <f t="shared" si="7"/>
        <v>5897</v>
      </c>
      <c r="E36" s="43">
        <f t="shared" si="7"/>
        <v>292814</v>
      </c>
      <c r="F36" s="43">
        <f t="shared" si="7"/>
        <v>3934</v>
      </c>
      <c r="G36" s="43">
        <f t="shared" si="7"/>
        <v>296748</v>
      </c>
      <c r="H36" s="43">
        <f t="shared" si="7"/>
        <v>149756</v>
      </c>
      <c r="I36" s="250">
        <f>H36/G36</f>
        <v>0.5046571501745589</v>
      </c>
      <c r="J36" s="44" t="s">
        <v>48</v>
      </c>
      <c r="K36" s="43">
        <f aca="true" t="shared" si="8" ref="K36:P36">K21+K35</f>
        <v>286917</v>
      </c>
      <c r="L36" s="43">
        <f t="shared" si="8"/>
        <v>5897</v>
      </c>
      <c r="M36" s="43">
        <f t="shared" si="8"/>
        <v>292814</v>
      </c>
      <c r="N36" s="43">
        <f t="shared" si="8"/>
        <v>3934</v>
      </c>
      <c r="O36" s="43">
        <f t="shared" si="8"/>
        <v>296748</v>
      </c>
      <c r="P36" s="43">
        <f t="shared" si="8"/>
        <v>178114</v>
      </c>
      <c r="Q36" s="250">
        <f>P36/O36</f>
        <v>0.6002197150444147</v>
      </c>
    </row>
  </sheetData>
  <mergeCells count="4">
    <mergeCell ref="B6:K6"/>
    <mergeCell ref="B5:Q5"/>
    <mergeCell ref="B7:Q7"/>
    <mergeCell ref="B23:Q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8"/>
  <sheetViews>
    <sheetView view="pageBreakPreview" zoomScaleNormal="80" zoomScaleSheetLayoutView="100" workbookViewId="0" topLeftCell="B41">
      <selection activeCell="J49" sqref="J49"/>
    </sheetView>
  </sheetViews>
  <sheetFormatPr defaultColWidth="9.00390625" defaultRowHeight="17.25" customHeight="1"/>
  <cols>
    <col min="1" max="1" width="6.75390625" style="6" hidden="1" customWidth="1"/>
    <col min="2" max="2" width="9.375" style="50" customWidth="1"/>
    <col min="3" max="3" width="70.25390625" style="6" customWidth="1"/>
    <col min="4" max="4" width="13.00390625" style="6" customWidth="1"/>
    <col min="5" max="7" width="13.00390625" style="6" hidden="1" customWidth="1"/>
    <col min="8" max="9" width="13.00390625" style="6" customWidth="1"/>
    <col min="10" max="10" width="13.00390625" style="214" customWidth="1"/>
    <col min="11" max="16384" width="9.125" style="6" customWidth="1"/>
  </cols>
  <sheetData>
    <row r="1" spans="1:10" ht="17.25" customHeight="1">
      <c r="A1" s="6" t="s">
        <v>68</v>
      </c>
      <c r="B1" s="268" t="s">
        <v>243</v>
      </c>
      <c r="C1" s="268"/>
      <c r="D1" s="264"/>
      <c r="E1" s="264"/>
      <c r="F1" s="264"/>
      <c r="G1" s="264"/>
      <c r="H1" s="264"/>
      <c r="I1" s="243"/>
      <c r="J1" s="213"/>
    </row>
    <row r="2" ht="17.25" customHeight="1">
      <c r="B2" s="6"/>
    </row>
    <row r="3" spans="1:10" ht="12.75" customHeight="1">
      <c r="A3" s="7"/>
      <c r="B3" s="8"/>
      <c r="C3" s="7"/>
      <c r="D3" s="7"/>
      <c r="E3" s="7"/>
      <c r="F3" s="7"/>
      <c r="G3" s="7"/>
      <c r="H3" s="7"/>
      <c r="I3" s="7"/>
      <c r="J3" s="215"/>
    </row>
    <row r="4" spans="1:10" ht="17.25" customHeight="1" hidden="1" thickBot="1">
      <c r="A4" s="7"/>
      <c r="B4" s="8"/>
      <c r="C4" s="7"/>
      <c r="D4" s="7"/>
      <c r="E4" s="7"/>
      <c r="F4" s="7"/>
      <c r="G4" s="7"/>
      <c r="H4" s="7"/>
      <c r="I4" s="7"/>
      <c r="J4" s="215"/>
    </row>
    <row r="5" spans="1:10" ht="17.25" customHeight="1">
      <c r="A5" s="263" t="s">
        <v>216</v>
      </c>
      <c r="B5" s="263"/>
      <c r="C5" s="263"/>
      <c r="D5" s="263"/>
      <c r="E5" s="269"/>
      <c r="F5" s="269"/>
      <c r="G5" s="269"/>
      <c r="H5" s="269"/>
      <c r="I5" s="269"/>
      <c r="J5" s="269"/>
    </row>
    <row r="6" spans="1:10" ht="17.25" customHeight="1" thickBot="1">
      <c r="A6" s="270"/>
      <c r="B6" s="270"/>
      <c r="C6" s="270"/>
      <c r="D6" s="270"/>
      <c r="E6" s="270"/>
      <c r="F6" s="270"/>
      <c r="G6" s="270"/>
      <c r="H6" s="270"/>
      <c r="I6" s="270"/>
      <c r="J6" s="270"/>
    </row>
    <row r="7" spans="1:10" ht="35.25" customHeight="1" thickBot="1">
      <c r="A7" s="161" t="s">
        <v>0</v>
      </c>
      <c r="B7" s="177"/>
      <c r="C7" s="190" t="s">
        <v>124</v>
      </c>
      <c r="D7" s="154" t="s">
        <v>213</v>
      </c>
      <c r="E7" s="154" t="s">
        <v>228</v>
      </c>
      <c r="F7" s="154" t="s">
        <v>229</v>
      </c>
      <c r="G7" s="154" t="s">
        <v>232</v>
      </c>
      <c r="H7" s="154" t="s">
        <v>229</v>
      </c>
      <c r="I7" s="154" t="s">
        <v>237</v>
      </c>
      <c r="J7" s="212" t="s">
        <v>238</v>
      </c>
    </row>
    <row r="8" spans="1:10" s="13" customFormat="1" ht="17.25" customHeight="1" thickBot="1">
      <c r="A8" s="62">
        <v>1</v>
      </c>
      <c r="B8" s="178" t="s">
        <v>2</v>
      </c>
      <c r="C8" s="191" t="s">
        <v>125</v>
      </c>
      <c r="D8" s="59"/>
      <c r="E8" s="59"/>
      <c r="F8" s="59"/>
      <c r="G8" s="59"/>
      <c r="H8" s="59"/>
      <c r="I8" s="59"/>
      <c r="J8" s="216"/>
    </row>
    <row r="9" spans="1:10" ht="17.25" customHeight="1">
      <c r="A9" s="162">
        <v>2</v>
      </c>
      <c r="B9" s="179" t="s">
        <v>3</v>
      </c>
      <c r="C9" s="148" t="s">
        <v>62</v>
      </c>
      <c r="D9" s="102">
        <f aca="true" t="shared" si="0" ref="D9:I9">D10+D11+D12+D13+D14+D15+D16+D17</f>
        <v>38018</v>
      </c>
      <c r="E9" s="102">
        <f t="shared" si="0"/>
        <v>0</v>
      </c>
      <c r="F9" s="102">
        <f t="shared" si="0"/>
        <v>38018</v>
      </c>
      <c r="G9" s="102">
        <f t="shared" si="0"/>
        <v>0</v>
      </c>
      <c r="H9" s="102">
        <f t="shared" si="0"/>
        <v>38018</v>
      </c>
      <c r="I9" s="102">
        <f t="shared" si="0"/>
        <v>23824</v>
      </c>
      <c r="J9" s="257">
        <f>I9/H9</f>
        <v>0.6266505339575991</v>
      </c>
    </row>
    <row r="10" spans="1:10" ht="17.25" customHeight="1">
      <c r="A10" s="163">
        <v>3</v>
      </c>
      <c r="B10" s="180" t="s">
        <v>4</v>
      </c>
      <c r="C10" s="192" t="s">
        <v>69</v>
      </c>
      <c r="D10" s="23"/>
      <c r="E10" s="23"/>
      <c r="F10" s="23">
        <f>E10+D10</f>
        <v>0</v>
      </c>
      <c r="G10" s="23"/>
      <c r="H10" s="23">
        <f>G10+F10</f>
        <v>0</v>
      </c>
      <c r="I10" s="23">
        <v>0</v>
      </c>
      <c r="J10" s="217">
        <v>0</v>
      </c>
    </row>
    <row r="11" spans="1:10" ht="17.25" customHeight="1">
      <c r="A11" s="164">
        <v>4</v>
      </c>
      <c r="B11" s="181" t="s">
        <v>67</v>
      </c>
      <c r="C11" s="193" t="s">
        <v>70</v>
      </c>
      <c r="D11" s="15">
        <v>13353</v>
      </c>
      <c r="E11" s="15"/>
      <c r="F11" s="23">
        <f aca="true" t="shared" si="1" ref="F11:F17">E11+D11</f>
        <v>13353</v>
      </c>
      <c r="G11" s="15"/>
      <c r="H11" s="23">
        <f aca="true" t="shared" si="2" ref="H11:H17">G11+F11</f>
        <v>13353</v>
      </c>
      <c r="I11" s="15">
        <v>4800</v>
      </c>
      <c r="J11" s="217">
        <f aca="true" t="shared" si="3" ref="J11:J73">I11/H11</f>
        <v>0.35946978207144464</v>
      </c>
    </row>
    <row r="12" spans="1:10" ht="17.25" customHeight="1">
      <c r="A12" s="164">
        <v>5</v>
      </c>
      <c r="B12" s="181" t="s">
        <v>7</v>
      </c>
      <c r="C12" s="1" t="s">
        <v>71</v>
      </c>
      <c r="D12" s="15">
        <v>3205</v>
      </c>
      <c r="E12" s="15"/>
      <c r="F12" s="23">
        <f t="shared" si="1"/>
        <v>3205</v>
      </c>
      <c r="G12" s="15"/>
      <c r="H12" s="23">
        <f t="shared" si="2"/>
        <v>3205</v>
      </c>
      <c r="I12" s="15">
        <v>1962</v>
      </c>
      <c r="J12" s="217">
        <f t="shared" si="3"/>
        <v>0.6121684867394696</v>
      </c>
    </row>
    <row r="13" spans="1:10" ht="17.25" customHeight="1">
      <c r="A13" s="164">
        <v>6</v>
      </c>
      <c r="B13" s="181" t="s">
        <v>8</v>
      </c>
      <c r="C13" s="1" t="s">
        <v>5</v>
      </c>
      <c r="D13" s="15">
        <f>2230+8317</f>
        <v>10547</v>
      </c>
      <c r="E13" s="15"/>
      <c r="F13" s="23">
        <f t="shared" si="1"/>
        <v>10547</v>
      </c>
      <c r="G13" s="15"/>
      <c r="H13" s="23">
        <f t="shared" si="2"/>
        <v>10547</v>
      </c>
      <c r="I13" s="15">
        <v>4573</v>
      </c>
      <c r="J13" s="217">
        <f t="shared" si="3"/>
        <v>0.4335830093865554</v>
      </c>
    </row>
    <row r="14" spans="1:10" ht="17.25" customHeight="1">
      <c r="A14" s="164">
        <v>7</v>
      </c>
      <c r="B14" s="181" t="s">
        <v>72</v>
      </c>
      <c r="C14" s="193" t="s">
        <v>6</v>
      </c>
      <c r="D14" s="15">
        <v>1827</v>
      </c>
      <c r="E14" s="15"/>
      <c r="F14" s="23">
        <f t="shared" si="1"/>
        <v>1827</v>
      </c>
      <c r="G14" s="15"/>
      <c r="H14" s="23">
        <f t="shared" si="2"/>
        <v>1827</v>
      </c>
      <c r="I14" s="15">
        <v>52</v>
      </c>
      <c r="J14" s="217">
        <f t="shared" si="3"/>
        <v>0.028461959496442254</v>
      </c>
    </row>
    <row r="15" spans="1:10" ht="17.25" customHeight="1">
      <c r="A15" s="164">
        <v>8</v>
      </c>
      <c r="B15" s="181" t="s">
        <v>73</v>
      </c>
      <c r="C15" s="1" t="s">
        <v>74</v>
      </c>
      <c r="D15" s="15">
        <v>6849</v>
      </c>
      <c r="E15" s="15"/>
      <c r="F15" s="23">
        <f t="shared" si="1"/>
        <v>6849</v>
      </c>
      <c r="G15" s="15"/>
      <c r="H15" s="23">
        <f t="shared" si="2"/>
        <v>6849</v>
      </c>
      <c r="I15" s="15">
        <v>8881</v>
      </c>
      <c r="J15" s="217">
        <f t="shared" si="3"/>
        <v>1.2966856475397868</v>
      </c>
    </row>
    <row r="16" spans="1:10" ht="17.25" customHeight="1">
      <c r="A16" s="164">
        <v>10</v>
      </c>
      <c r="B16" s="181" t="s">
        <v>75</v>
      </c>
      <c r="C16" s="1" t="s">
        <v>64</v>
      </c>
      <c r="D16" s="15">
        <v>1000</v>
      </c>
      <c r="E16" s="15"/>
      <c r="F16" s="23">
        <f t="shared" si="1"/>
        <v>1000</v>
      </c>
      <c r="G16" s="15"/>
      <c r="H16" s="23">
        <f t="shared" si="2"/>
        <v>1000</v>
      </c>
      <c r="I16" s="15">
        <v>1395</v>
      </c>
      <c r="J16" s="217">
        <f t="shared" si="3"/>
        <v>1.395</v>
      </c>
    </row>
    <row r="17" spans="1:10" ht="17.25" customHeight="1">
      <c r="A17" s="165">
        <v>11</v>
      </c>
      <c r="B17" s="182" t="s">
        <v>76</v>
      </c>
      <c r="C17" s="194" t="s">
        <v>77</v>
      </c>
      <c r="D17" s="92">
        <v>1237</v>
      </c>
      <c r="E17" s="92"/>
      <c r="F17" s="23">
        <f t="shared" si="1"/>
        <v>1237</v>
      </c>
      <c r="G17" s="92"/>
      <c r="H17" s="23">
        <f t="shared" si="2"/>
        <v>1237</v>
      </c>
      <c r="I17" s="92">
        <v>2161</v>
      </c>
      <c r="J17" s="217">
        <f t="shared" si="3"/>
        <v>1.7469684721099434</v>
      </c>
    </row>
    <row r="18" spans="1:10" ht="17.25" customHeight="1">
      <c r="A18" s="164">
        <v>18</v>
      </c>
      <c r="B18" s="153" t="s">
        <v>9</v>
      </c>
      <c r="C18" s="3" t="s">
        <v>63</v>
      </c>
      <c r="D18" s="18">
        <f aca="true" t="shared" si="4" ref="D18:I18">D19+D23+D24+D29+D30</f>
        <v>81524</v>
      </c>
      <c r="E18" s="18">
        <f t="shared" si="4"/>
        <v>-27674</v>
      </c>
      <c r="F18" s="18">
        <f t="shared" si="4"/>
        <v>53850</v>
      </c>
      <c r="G18" s="18">
        <f t="shared" si="4"/>
        <v>0</v>
      </c>
      <c r="H18" s="18">
        <f t="shared" si="4"/>
        <v>53850</v>
      </c>
      <c r="I18" s="18">
        <f t="shared" si="4"/>
        <v>31197</v>
      </c>
      <c r="J18" s="219">
        <f t="shared" si="3"/>
        <v>0.5793314763231198</v>
      </c>
    </row>
    <row r="19" spans="1:10" ht="17.25" customHeight="1">
      <c r="A19" s="163">
        <v>20</v>
      </c>
      <c r="B19" s="180" t="s">
        <v>10</v>
      </c>
      <c r="C19" s="195" t="s">
        <v>13</v>
      </c>
      <c r="D19" s="23">
        <f aca="true" t="shared" si="5" ref="D19:I19">D20+D21+D22</f>
        <v>73174</v>
      </c>
      <c r="E19" s="23">
        <f t="shared" si="5"/>
        <v>-27674</v>
      </c>
      <c r="F19" s="23">
        <f t="shared" si="5"/>
        <v>45500</v>
      </c>
      <c r="G19" s="23">
        <f t="shared" si="5"/>
        <v>0</v>
      </c>
      <c r="H19" s="23">
        <f t="shared" si="5"/>
        <v>45500</v>
      </c>
      <c r="I19" s="23">
        <f t="shared" si="5"/>
        <v>25364</v>
      </c>
      <c r="J19" s="217">
        <f t="shared" si="3"/>
        <v>0.5574505494505495</v>
      </c>
    </row>
    <row r="20" spans="1:10" ht="17.25" customHeight="1">
      <c r="A20" s="164">
        <v>22</v>
      </c>
      <c r="B20" s="181" t="s">
        <v>78</v>
      </c>
      <c r="C20" s="1" t="s">
        <v>14</v>
      </c>
      <c r="D20" s="15">
        <v>8000</v>
      </c>
      <c r="E20" s="15"/>
      <c r="F20" s="15">
        <f>D20+E20</f>
        <v>8000</v>
      </c>
      <c r="G20" s="15"/>
      <c r="H20" s="15">
        <f>F20+G20</f>
        <v>8000</v>
      </c>
      <c r="I20" s="15">
        <v>3815</v>
      </c>
      <c r="J20" s="217">
        <f t="shared" si="3"/>
        <v>0.476875</v>
      </c>
    </row>
    <row r="21" spans="1:10" ht="17.25" customHeight="1">
      <c r="A21" s="164">
        <v>23</v>
      </c>
      <c r="B21" s="181" t="s">
        <v>79</v>
      </c>
      <c r="C21" s="1" t="s">
        <v>15</v>
      </c>
      <c r="D21" s="15">
        <v>62674</v>
      </c>
      <c r="E21" s="15">
        <v>-27674</v>
      </c>
      <c r="F21" s="15">
        <f>D21+E21</f>
        <v>35000</v>
      </c>
      <c r="G21" s="15"/>
      <c r="H21" s="15">
        <f>F21+G21</f>
        <v>35000</v>
      </c>
      <c r="I21" s="15">
        <v>20263</v>
      </c>
      <c r="J21" s="217">
        <f t="shared" si="3"/>
        <v>0.5789428571428571</v>
      </c>
    </row>
    <row r="22" spans="1:10" ht="17.25" customHeight="1">
      <c r="A22" s="164">
        <v>24</v>
      </c>
      <c r="B22" s="181" t="s">
        <v>80</v>
      </c>
      <c r="C22" s="1" t="s">
        <v>16</v>
      </c>
      <c r="D22" s="15">
        <v>2500</v>
      </c>
      <c r="E22" s="15"/>
      <c r="F22" s="15">
        <f>D22+E22</f>
        <v>2500</v>
      </c>
      <c r="G22" s="15"/>
      <c r="H22" s="15">
        <f>F22+G22</f>
        <v>2500</v>
      </c>
      <c r="I22" s="15">
        <v>1286</v>
      </c>
      <c r="J22" s="217">
        <f t="shared" si="3"/>
        <v>0.5144</v>
      </c>
    </row>
    <row r="23" spans="1:10" ht="17.25" customHeight="1">
      <c r="A23" s="164">
        <v>25</v>
      </c>
      <c r="B23" s="181" t="s">
        <v>12</v>
      </c>
      <c r="C23" s="1" t="s">
        <v>11</v>
      </c>
      <c r="D23" s="15">
        <v>0</v>
      </c>
      <c r="E23" s="15">
        <v>0</v>
      </c>
      <c r="F23" s="15">
        <f>D23+E23</f>
        <v>0</v>
      </c>
      <c r="G23" s="15">
        <v>0</v>
      </c>
      <c r="H23" s="15">
        <f>F23+G23</f>
        <v>0</v>
      </c>
      <c r="I23" s="15">
        <v>0</v>
      </c>
      <c r="J23" s="217">
        <v>0</v>
      </c>
    </row>
    <row r="24" spans="1:10" ht="17.25" customHeight="1">
      <c r="A24" s="164">
        <v>26</v>
      </c>
      <c r="B24" s="181" t="s">
        <v>17</v>
      </c>
      <c r="C24" s="1" t="s">
        <v>18</v>
      </c>
      <c r="D24" s="15">
        <f aca="true" t="shared" si="6" ref="D24:I24">D25+D26+D28</f>
        <v>7700</v>
      </c>
      <c r="E24" s="15">
        <f t="shared" si="6"/>
        <v>0</v>
      </c>
      <c r="F24" s="15">
        <f t="shared" si="6"/>
        <v>7700</v>
      </c>
      <c r="G24" s="15">
        <f t="shared" si="6"/>
        <v>0</v>
      </c>
      <c r="H24" s="15">
        <f t="shared" si="6"/>
        <v>7700</v>
      </c>
      <c r="I24" s="15">
        <f t="shared" si="6"/>
        <v>5531</v>
      </c>
      <c r="J24" s="217">
        <f t="shared" si="3"/>
        <v>0.7183116883116883</v>
      </c>
    </row>
    <row r="25" spans="1:10" ht="17.25" customHeight="1">
      <c r="A25" s="164">
        <v>29</v>
      </c>
      <c r="B25" s="181" t="s">
        <v>19</v>
      </c>
      <c r="C25" s="1" t="s">
        <v>22</v>
      </c>
      <c r="D25" s="15">
        <v>4000</v>
      </c>
      <c r="E25" s="15"/>
      <c r="F25" s="15">
        <f aca="true" t="shared" si="7" ref="F25:F30">D25+E25</f>
        <v>4000</v>
      </c>
      <c r="G25" s="15"/>
      <c r="H25" s="15">
        <f aca="true" t="shared" si="8" ref="H25:H30">F25+G25</f>
        <v>4000</v>
      </c>
      <c r="I25" s="15">
        <v>2030</v>
      </c>
      <c r="J25" s="217">
        <f t="shared" si="3"/>
        <v>0.5075</v>
      </c>
    </row>
    <row r="26" spans="1:10" ht="17.25" customHeight="1">
      <c r="A26" s="164">
        <v>30</v>
      </c>
      <c r="B26" s="181" t="s">
        <v>20</v>
      </c>
      <c r="C26" s="1" t="s">
        <v>24</v>
      </c>
      <c r="D26" s="15">
        <v>100</v>
      </c>
      <c r="E26" s="15"/>
      <c r="F26" s="15">
        <f t="shared" si="7"/>
        <v>100</v>
      </c>
      <c r="G26" s="15"/>
      <c r="H26" s="15">
        <f t="shared" si="8"/>
        <v>100</v>
      </c>
      <c r="I26" s="15"/>
      <c r="J26" s="217">
        <f t="shared" si="3"/>
        <v>0</v>
      </c>
    </row>
    <row r="27" spans="1:10" ht="17.25" customHeight="1" hidden="1">
      <c r="A27" s="164">
        <v>31</v>
      </c>
      <c r="B27" s="181" t="s">
        <v>23</v>
      </c>
      <c r="C27" s="1" t="s">
        <v>25</v>
      </c>
      <c r="D27" s="15"/>
      <c r="E27" s="15"/>
      <c r="F27" s="15">
        <f t="shared" si="7"/>
        <v>0</v>
      </c>
      <c r="G27" s="15"/>
      <c r="H27" s="15">
        <f t="shared" si="8"/>
        <v>0</v>
      </c>
      <c r="I27" s="15"/>
      <c r="J27" s="217" t="e">
        <f t="shared" si="3"/>
        <v>#DIV/0!</v>
      </c>
    </row>
    <row r="28" spans="1:10" ht="17.25" customHeight="1">
      <c r="A28" s="164">
        <v>31</v>
      </c>
      <c r="B28" s="181" t="s">
        <v>21</v>
      </c>
      <c r="C28" s="1" t="s">
        <v>51</v>
      </c>
      <c r="D28" s="15">
        <v>3600</v>
      </c>
      <c r="E28" s="15"/>
      <c r="F28" s="15">
        <f t="shared" si="7"/>
        <v>3600</v>
      </c>
      <c r="G28" s="15"/>
      <c r="H28" s="15">
        <f t="shared" si="8"/>
        <v>3600</v>
      </c>
      <c r="I28" s="15">
        <v>3501</v>
      </c>
      <c r="J28" s="217">
        <f t="shared" si="3"/>
        <v>0.9725</v>
      </c>
    </row>
    <row r="29" spans="1:10" ht="17.25" customHeight="1">
      <c r="A29" s="164">
        <v>32</v>
      </c>
      <c r="B29" s="181" t="s">
        <v>26</v>
      </c>
      <c r="C29" s="1" t="s">
        <v>81</v>
      </c>
      <c r="D29" s="15">
        <v>550</v>
      </c>
      <c r="E29" s="15"/>
      <c r="F29" s="15">
        <f t="shared" si="7"/>
        <v>550</v>
      </c>
      <c r="G29" s="15"/>
      <c r="H29" s="15">
        <f t="shared" si="8"/>
        <v>550</v>
      </c>
      <c r="I29" s="15">
        <v>255</v>
      </c>
      <c r="J29" s="217">
        <f t="shared" si="3"/>
        <v>0.4636363636363636</v>
      </c>
    </row>
    <row r="30" spans="1:10" ht="17.25" customHeight="1">
      <c r="A30" s="164">
        <v>33</v>
      </c>
      <c r="B30" s="181" t="s">
        <v>82</v>
      </c>
      <c r="C30" s="1" t="s">
        <v>103</v>
      </c>
      <c r="D30" s="15">
        <v>100</v>
      </c>
      <c r="E30" s="15"/>
      <c r="F30" s="15">
        <f t="shared" si="7"/>
        <v>100</v>
      </c>
      <c r="G30" s="15"/>
      <c r="H30" s="15">
        <f t="shared" si="8"/>
        <v>100</v>
      </c>
      <c r="I30" s="15">
        <v>47</v>
      </c>
      <c r="J30" s="217">
        <f t="shared" si="3"/>
        <v>0.47</v>
      </c>
    </row>
    <row r="31" spans="1:10" s="13" customFormat="1" ht="17.25" customHeight="1">
      <c r="A31" s="166">
        <v>35</v>
      </c>
      <c r="B31" s="153" t="s">
        <v>32</v>
      </c>
      <c r="C31" s="128" t="s">
        <v>104</v>
      </c>
      <c r="D31" s="18">
        <f aca="true" t="shared" si="9" ref="D31:I31">D32+D37+D41+D42+D43+D44+D45</f>
        <v>104078</v>
      </c>
      <c r="E31" s="18">
        <f t="shared" si="9"/>
        <v>32128</v>
      </c>
      <c r="F31" s="18">
        <f t="shared" si="9"/>
        <v>136206</v>
      </c>
      <c r="G31" s="18">
        <f t="shared" si="9"/>
        <v>3934</v>
      </c>
      <c r="H31" s="18">
        <f t="shared" si="9"/>
        <v>140140</v>
      </c>
      <c r="I31" s="18">
        <f t="shared" si="9"/>
        <v>88247</v>
      </c>
      <c r="J31" s="219">
        <f t="shared" si="3"/>
        <v>0.6297060082774368</v>
      </c>
    </row>
    <row r="32" spans="1:11" ht="30" customHeight="1">
      <c r="A32" s="163">
        <v>36</v>
      </c>
      <c r="B32" s="180" t="s">
        <v>58</v>
      </c>
      <c r="C32" s="196" t="s">
        <v>105</v>
      </c>
      <c r="D32" s="15">
        <f aca="true" t="shared" si="10" ref="D32:I32">D33+D34+D35+D36</f>
        <v>84112</v>
      </c>
      <c r="E32" s="15">
        <f t="shared" si="10"/>
        <v>28956</v>
      </c>
      <c r="F32" s="15">
        <f t="shared" si="10"/>
        <v>113068</v>
      </c>
      <c r="G32" s="15">
        <f t="shared" si="10"/>
        <v>0</v>
      </c>
      <c r="H32" s="15">
        <f t="shared" si="10"/>
        <v>113068</v>
      </c>
      <c r="I32" s="15">
        <f t="shared" si="10"/>
        <v>59361</v>
      </c>
      <c r="J32" s="217">
        <f t="shared" si="3"/>
        <v>0.5250026532705983</v>
      </c>
      <c r="K32" s="155">
        <f>H32+H37</f>
        <v>123096</v>
      </c>
    </row>
    <row r="33" spans="1:10" ht="17.25" customHeight="1">
      <c r="A33" s="164">
        <v>37</v>
      </c>
      <c r="B33" s="181" t="s">
        <v>106</v>
      </c>
      <c r="C33" s="194" t="s">
        <v>107</v>
      </c>
      <c r="D33" s="15">
        <v>38544</v>
      </c>
      <c r="E33" s="15">
        <v>1282</v>
      </c>
      <c r="F33" s="15">
        <f>D33+E33</f>
        <v>39826</v>
      </c>
      <c r="G33" s="15"/>
      <c r="H33" s="15">
        <f>F33+G33</f>
        <v>39826</v>
      </c>
      <c r="I33" s="15">
        <v>19593</v>
      </c>
      <c r="J33" s="217">
        <f t="shared" si="3"/>
        <v>0.49196504795862</v>
      </c>
    </row>
    <row r="34" spans="1:10" ht="29.25" customHeight="1">
      <c r="A34" s="163">
        <v>38</v>
      </c>
      <c r="B34" s="181" t="s">
        <v>108</v>
      </c>
      <c r="C34" s="142" t="s">
        <v>109</v>
      </c>
      <c r="D34" s="15">
        <v>9690</v>
      </c>
      <c r="E34" s="15">
        <v>27674</v>
      </c>
      <c r="F34" s="15">
        <f>D34+E34</f>
        <v>37364</v>
      </c>
      <c r="G34" s="15"/>
      <c r="H34" s="15">
        <f>F34+G34</f>
        <v>37364</v>
      </c>
      <c r="I34" s="15">
        <v>18210</v>
      </c>
      <c r="J34" s="217">
        <f t="shared" si="3"/>
        <v>0.4873675195375228</v>
      </c>
    </row>
    <row r="35" spans="1:10" ht="29.25" customHeight="1">
      <c r="A35" s="167"/>
      <c r="B35" s="182" t="s">
        <v>221</v>
      </c>
      <c r="C35" s="197" t="s">
        <v>226</v>
      </c>
      <c r="D35" s="15">
        <v>33170</v>
      </c>
      <c r="E35" s="15"/>
      <c r="F35" s="15">
        <f>D35+E35</f>
        <v>33170</v>
      </c>
      <c r="G35" s="15"/>
      <c r="H35" s="15">
        <f>F35+G35</f>
        <v>33170</v>
      </c>
      <c r="I35" s="15">
        <v>20204</v>
      </c>
      <c r="J35" s="217">
        <f t="shared" si="3"/>
        <v>0.6091046126017485</v>
      </c>
    </row>
    <row r="36" spans="1:10" ht="29.25" customHeight="1">
      <c r="A36" s="167"/>
      <c r="B36" s="182" t="s">
        <v>222</v>
      </c>
      <c r="C36" s="197" t="s">
        <v>223</v>
      </c>
      <c r="D36" s="15">
        <v>2708</v>
      </c>
      <c r="E36" s="15"/>
      <c r="F36" s="15">
        <f>D36+E36</f>
        <v>2708</v>
      </c>
      <c r="G36" s="15"/>
      <c r="H36" s="15">
        <f>F36+G36</f>
        <v>2708</v>
      </c>
      <c r="I36" s="15">
        <v>1354</v>
      </c>
      <c r="J36" s="217">
        <f t="shared" si="3"/>
        <v>0.5</v>
      </c>
    </row>
    <row r="37" spans="1:10" ht="17.25" customHeight="1">
      <c r="A37" s="165">
        <v>39</v>
      </c>
      <c r="B37" s="182" t="s">
        <v>92</v>
      </c>
      <c r="C37" s="194" t="s">
        <v>110</v>
      </c>
      <c r="D37" s="15">
        <f>D38+D39</f>
        <v>5058</v>
      </c>
      <c r="E37" s="15">
        <f>E38+E39</f>
        <v>1035</v>
      </c>
      <c r="F37" s="15">
        <f>F38+F39+F40</f>
        <v>6093</v>
      </c>
      <c r="G37" s="15">
        <f>G38+G39+G40</f>
        <v>3935</v>
      </c>
      <c r="H37" s="15">
        <f>H38+H39+H40</f>
        <v>10028</v>
      </c>
      <c r="I37" s="15">
        <f>I38+I39+I40</f>
        <v>7499</v>
      </c>
      <c r="J37" s="217">
        <f t="shared" si="3"/>
        <v>0.7478061428001596</v>
      </c>
    </row>
    <row r="38" spans="1:13" ht="29.25" customHeight="1">
      <c r="A38" s="165">
        <v>40</v>
      </c>
      <c r="B38" s="182" t="s">
        <v>111</v>
      </c>
      <c r="C38" s="197" t="s">
        <v>112</v>
      </c>
      <c r="D38" s="15">
        <v>5058</v>
      </c>
      <c r="E38" s="15">
        <v>1035</v>
      </c>
      <c r="F38" s="15">
        <f aca="true" t="shared" si="11" ref="F38:F45">D38+E38</f>
        <v>6093</v>
      </c>
      <c r="G38" s="15">
        <f>-1035+368</f>
        <v>-667</v>
      </c>
      <c r="H38" s="15">
        <f aca="true" t="shared" si="12" ref="H38:H45">F38+G38</f>
        <v>5426</v>
      </c>
      <c r="I38" s="15">
        <v>2897</v>
      </c>
      <c r="J38" s="217">
        <f t="shared" si="3"/>
        <v>0.5339107998525617</v>
      </c>
      <c r="K38" s="6" t="s">
        <v>230</v>
      </c>
      <c r="M38" s="6" t="s">
        <v>231</v>
      </c>
    </row>
    <row r="39" spans="1:11" ht="17.25" customHeight="1">
      <c r="A39" s="164">
        <v>41</v>
      </c>
      <c r="B39" s="181" t="s">
        <v>113</v>
      </c>
      <c r="C39" s="1" t="s">
        <v>114</v>
      </c>
      <c r="D39" s="15"/>
      <c r="E39" s="15"/>
      <c r="F39" s="15">
        <f t="shared" si="11"/>
        <v>0</v>
      </c>
      <c r="G39" s="15">
        <v>3218</v>
      </c>
      <c r="H39" s="15">
        <f t="shared" si="12"/>
        <v>3218</v>
      </c>
      <c r="I39" s="15">
        <v>3218</v>
      </c>
      <c r="J39" s="217">
        <f t="shared" si="3"/>
        <v>1</v>
      </c>
      <c r="K39" s="6" t="s">
        <v>233</v>
      </c>
    </row>
    <row r="40" spans="1:11" ht="17.25" customHeight="1">
      <c r="A40" s="163"/>
      <c r="B40" s="180" t="s">
        <v>113</v>
      </c>
      <c r="C40" s="195" t="s">
        <v>234</v>
      </c>
      <c r="D40" s="15"/>
      <c r="E40" s="15"/>
      <c r="F40" s="15">
        <f t="shared" si="11"/>
        <v>0</v>
      </c>
      <c r="G40" s="15">
        <f>1035+349</f>
        <v>1384</v>
      </c>
      <c r="H40" s="15">
        <f t="shared" si="12"/>
        <v>1384</v>
      </c>
      <c r="I40" s="15">
        <v>1384</v>
      </c>
      <c r="J40" s="217">
        <f t="shared" si="3"/>
        <v>1</v>
      </c>
      <c r="K40" s="6" t="s">
        <v>235</v>
      </c>
    </row>
    <row r="41" spans="1:10" ht="17.25" customHeight="1">
      <c r="A41" s="163">
        <v>42</v>
      </c>
      <c r="B41" s="180" t="s">
        <v>93</v>
      </c>
      <c r="C41" s="195" t="s">
        <v>115</v>
      </c>
      <c r="D41" s="15"/>
      <c r="E41" s="15"/>
      <c r="F41" s="15">
        <f t="shared" si="11"/>
        <v>0</v>
      </c>
      <c r="G41" s="15"/>
      <c r="H41" s="15">
        <f t="shared" si="12"/>
        <v>0</v>
      </c>
      <c r="I41" s="15"/>
      <c r="J41" s="217">
        <v>0</v>
      </c>
    </row>
    <row r="42" spans="1:10" ht="17.25" customHeight="1">
      <c r="A42" s="164">
        <v>43</v>
      </c>
      <c r="B42" s="181" t="s">
        <v>94</v>
      </c>
      <c r="C42" s="1" t="s">
        <v>116</v>
      </c>
      <c r="D42" s="15">
        <v>14908</v>
      </c>
      <c r="E42" s="15">
        <v>2137</v>
      </c>
      <c r="F42" s="15">
        <f t="shared" si="11"/>
        <v>17045</v>
      </c>
      <c r="G42" s="15">
        <v>-1</v>
      </c>
      <c r="H42" s="15">
        <f t="shared" si="12"/>
        <v>17044</v>
      </c>
      <c r="I42" s="15">
        <v>20729</v>
      </c>
      <c r="J42" s="217">
        <f t="shared" si="3"/>
        <v>1.2162051161699132</v>
      </c>
    </row>
    <row r="43" spans="1:10" ht="17.25" customHeight="1">
      <c r="A43" s="163">
        <v>44</v>
      </c>
      <c r="B43" s="181" t="s">
        <v>96</v>
      </c>
      <c r="C43" s="1" t="s">
        <v>90</v>
      </c>
      <c r="D43" s="15"/>
      <c r="E43" s="15"/>
      <c r="F43" s="15">
        <f t="shared" si="11"/>
        <v>0</v>
      </c>
      <c r="G43" s="15"/>
      <c r="H43" s="15">
        <f t="shared" si="12"/>
        <v>0</v>
      </c>
      <c r="I43" s="15"/>
      <c r="J43" s="217">
        <v>0</v>
      </c>
    </row>
    <row r="44" spans="1:10" ht="17.25" customHeight="1">
      <c r="A44" s="164">
        <v>45</v>
      </c>
      <c r="B44" s="181" t="s">
        <v>117</v>
      </c>
      <c r="C44" s="1" t="s">
        <v>59</v>
      </c>
      <c r="D44" s="15"/>
      <c r="E44" s="15"/>
      <c r="F44" s="15">
        <f t="shared" si="11"/>
        <v>0</v>
      </c>
      <c r="G44" s="15"/>
      <c r="H44" s="15">
        <f t="shared" si="12"/>
        <v>0</v>
      </c>
      <c r="I44" s="15">
        <v>658</v>
      </c>
      <c r="J44" s="217">
        <v>0</v>
      </c>
    </row>
    <row r="45" spans="1:10" s="60" customFormat="1" ht="17.25" customHeight="1">
      <c r="A45" s="163">
        <v>46</v>
      </c>
      <c r="B45" s="181" t="s">
        <v>118</v>
      </c>
      <c r="C45" s="1" t="s">
        <v>119</v>
      </c>
      <c r="D45" s="15"/>
      <c r="E45" s="15"/>
      <c r="F45" s="15">
        <f t="shared" si="11"/>
        <v>0</v>
      </c>
      <c r="G45" s="15"/>
      <c r="H45" s="15">
        <f t="shared" si="12"/>
        <v>0</v>
      </c>
      <c r="I45" s="15">
        <v>0</v>
      </c>
      <c r="J45" s="217">
        <v>0</v>
      </c>
    </row>
    <row r="46" spans="1:10" s="4" customFormat="1" ht="17.25" customHeight="1">
      <c r="A46" s="166">
        <v>47</v>
      </c>
      <c r="B46" s="183" t="s">
        <v>33</v>
      </c>
      <c r="C46" s="198" t="s">
        <v>120</v>
      </c>
      <c r="D46" s="18">
        <f aca="true" t="shared" si="13" ref="D46:I46">D47+D48</f>
        <v>0</v>
      </c>
      <c r="E46" s="18">
        <f t="shared" si="13"/>
        <v>0</v>
      </c>
      <c r="F46" s="18">
        <f t="shared" si="13"/>
        <v>0</v>
      </c>
      <c r="G46" s="18">
        <f t="shared" si="13"/>
        <v>0</v>
      </c>
      <c r="H46" s="18">
        <f t="shared" si="13"/>
        <v>0</v>
      </c>
      <c r="I46" s="18">
        <f t="shared" si="13"/>
        <v>145</v>
      </c>
      <c r="J46" s="219">
        <v>0</v>
      </c>
    </row>
    <row r="47" spans="1:10" s="60" customFormat="1" ht="17.25" customHeight="1">
      <c r="A47" s="167">
        <v>48</v>
      </c>
      <c r="B47" s="182" t="s">
        <v>56</v>
      </c>
      <c r="C47" s="199" t="s">
        <v>121</v>
      </c>
      <c r="D47" s="15"/>
      <c r="E47" s="15"/>
      <c r="F47" s="15">
        <f>D47+E47</f>
        <v>0</v>
      </c>
      <c r="G47" s="15"/>
      <c r="H47" s="15">
        <f>F47+G47</f>
        <v>0</v>
      </c>
      <c r="I47" s="15">
        <v>145</v>
      </c>
      <c r="J47" s="217">
        <v>0</v>
      </c>
    </row>
    <row r="48" spans="1:10" ht="17.25" customHeight="1">
      <c r="A48" s="164">
        <v>49</v>
      </c>
      <c r="B48" s="181" t="s">
        <v>57</v>
      </c>
      <c r="C48" s="200" t="s">
        <v>218</v>
      </c>
      <c r="D48" s="15"/>
      <c r="E48" s="15"/>
      <c r="F48" s="15">
        <f>D48+E48</f>
        <v>0</v>
      </c>
      <c r="G48" s="15"/>
      <c r="H48" s="15">
        <f>F48+G48</f>
        <v>0</v>
      </c>
      <c r="I48" s="15">
        <v>0</v>
      </c>
      <c r="J48" s="217">
        <v>0</v>
      </c>
    </row>
    <row r="49" spans="1:10" s="13" customFormat="1" ht="17.25" customHeight="1" thickBot="1">
      <c r="A49" s="168">
        <v>52</v>
      </c>
      <c r="B49" s="184"/>
      <c r="C49" s="201" t="s">
        <v>123</v>
      </c>
      <c r="D49" s="93">
        <f aca="true" t="shared" si="14" ref="D49:I49">D46+D31+D18+D9</f>
        <v>223620</v>
      </c>
      <c r="E49" s="93">
        <f t="shared" si="14"/>
        <v>4454</v>
      </c>
      <c r="F49" s="93">
        <f t="shared" si="14"/>
        <v>228074</v>
      </c>
      <c r="G49" s="93">
        <f t="shared" si="14"/>
        <v>3934</v>
      </c>
      <c r="H49" s="93">
        <f t="shared" si="14"/>
        <v>232008</v>
      </c>
      <c r="I49" s="93">
        <f t="shared" si="14"/>
        <v>143413</v>
      </c>
      <c r="J49" s="256">
        <f t="shared" si="3"/>
        <v>0.6181381676493914</v>
      </c>
    </row>
    <row r="50" spans="1:10" s="13" customFormat="1" ht="17.25" customHeight="1" thickBot="1">
      <c r="A50" s="62">
        <v>53</v>
      </c>
      <c r="B50" s="185" t="s">
        <v>27</v>
      </c>
      <c r="C50" s="202" t="s">
        <v>126</v>
      </c>
      <c r="D50" s="12"/>
      <c r="E50" s="12"/>
      <c r="F50" s="12"/>
      <c r="G50" s="12"/>
      <c r="H50" s="12"/>
      <c r="I50" s="12"/>
      <c r="J50" s="222">
        <v>0</v>
      </c>
    </row>
    <row r="51" spans="1:10" s="13" customFormat="1" ht="17.25" customHeight="1">
      <c r="A51" s="162">
        <v>54</v>
      </c>
      <c r="B51" s="179" t="s">
        <v>3</v>
      </c>
      <c r="C51" s="148" t="s">
        <v>127</v>
      </c>
      <c r="D51" s="51">
        <f aca="true" t="shared" si="15" ref="D51:I51">D52+D53+D54</f>
        <v>0</v>
      </c>
      <c r="E51" s="51">
        <f t="shared" si="15"/>
        <v>0</v>
      </c>
      <c r="F51" s="51">
        <f t="shared" si="15"/>
        <v>0</v>
      </c>
      <c r="G51" s="51">
        <f t="shared" si="15"/>
        <v>0</v>
      </c>
      <c r="H51" s="51">
        <f t="shared" si="15"/>
        <v>0</v>
      </c>
      <c r="I51" s="51">
        <f t="shared" si="15"/>
        <v>0</v>
      </c>
      <c r="J51" s="221">
        <v>0</v>
      </c>
    </row>
    <row r="52" spans="1:10" ht="30.75" customHeight="1">
      <c r="A52" s="164">
        <v>55</v>
      </c>
      <c r="B52" s="181" t="s">
        <v>4</v>
      </c>
      <c r="C52" s="142" t="s">
        <v>91</v>
      </c>
      <c r="D52" s="15"/>
      <c r="E52" s="15"/>
      <c r="F52" s="15"/>
      <c r="G52" s="15"/>
      <c r="H52" s="15"/>
      <c r="I52" s="15"/>
      <c r="J52" s="217">
        <v>0</v>
      </c>
    </row>
    <row r="53" spans="1:10" ht="17.25" customHeight="1">
      <c r="A53" s="164">
        <v>56</v>
      </c>
      <c r="B53" s="181" t="s">
        <v>67</v>
      </c>
      <c r="C53" s="1" t="s">
        <v>52</v>
      </c>
      <c r="D53" s="15"/>
      <c r="E53" s="15"/>
      <c r="F53" s="15"/>
      <c r="G53" s="15"/>
      <c r="H53" s="15"/>
      <c r="I53" s="15"/>
      <c r="J53" s="217">
        <v>0</v>
      </c>
    </row>
    <row r="54" spans="1:10" ht="17.25" customHeight="1">
      <c r="A54" s="164">
        <v>57</v>
      </c>
      <c r="B54" s="181" t="s">
        <v>7</v>
      </c>
      <c r="C54" s="1" t="s">
        <v>128</v>
      </c>
      <c r="D54" s="15"/>
      <c r="E54" s="15"/>
      <c r="F54" s="15"/>
      <c r="G54" s="15"/>
      <c r="H54" s="15"/>
      <c r="I54" s="15"/>
      <c r="J54" s="217">
        <v>0</v>
      </c>
    </row>
    <row r="55" spans="1:10" s="13" customFormat="1" ht="17.25" customHeight="1">
      <c r="A55" s="166">
        <v>58</v>
      </c>
      <c r="B55" s="153" t="s">
        <v>9</v>
      </c>
      <c r="C55" s="3" t="s">
        <v>129</v>
      </c>
      <c r="D55" s="18">
        <f aca="true" t="shared" si="16" ref="D55:I55">D56+D57</f>
        <v>0</v>
      </c>
      <c r="E55" s="18">
        <f t="shared" si="16"/>
        <v>1443</v>
      </c>
      <c r="F55" s="18">
        <f t="shared" si="16"/>
        <v>1443</v>
      </c>
      <c r="G55" s="18">
        <f t="shared" si="16"/>
        <v>0</v>
      </c>
      <c r="H55" s="18">
        <f t="shared" si="16"/>
        <v>1443</v>
      </c>
      <c r="I55" s="18">
        <f t="shared" si="16"/>
        <v>1443</v>
      </c>
      <c r="J55" s="219">
        <f t="shared" si="3"/>
        <v>1</v>
      </c>
    </row>
    <row r="56" spans="1:10" ht="17.25" customHeight="1">
      <c r="A56" s="164">
        <v>59</v>
      </c>
      <c r="B56" s="181" t="s">
        <v>10</v>
      </c>
      <c r="C56" s="1" t="s">
        <v>130</v>
      </c>
      <c r="D56" s="15"/>
      <c r="E56" s="15"/>
      <c r="F56" s="15"/>
      <c r="G56" s="15"/>
      <c r="H56" s="15"/>
      <c r="I56" s="15"/>
      <c r="J56" s="217">
        <v>0</v>
      </c>
    </row>
    <row r="57" spans="1:10" ht="17.25" customHeight="1">
      <c r="A57" s="164">
        <v>60</v>
      </c>
      <c r="B57" s="181" t="s">
        <v>12</v>
      </c>
      <c r="C57" s="1" t="s">
        <v>131</v>
      </c>
      <c r="D57" s="15">
        <f aca="true" t="shared" si="17" ref="D57:I57">D58+D59+D60+D61</f>
        <v>0</v>
      </c>
      <c r="E57" s="15">
        <f t="shared" si="17"/>
        <v>1443</v>
      </c>
      <c r="F57" s="15">
        <f t="shared" si="17"/>
        <v>1443</v>
      </c>
      <c r="G57" s="15">
        <f t="shared" si="17"/>
        <v>0</v>
      </c>
      <c r="H57" s="15">
        <f t="shared" si="17"/>
        <v>1443</v>
      </c>
      <c r="I57" s="15">
        <f t="shared" si="17"/>
        <v>1443</v>
      </c>
      <c r="J57" s="217">
        <f t="shared" si="3"/>
        <v>1</v>
      </c>
    </row>
    <row r="58" spans="1:10" s="127" customFormat="1" ht="17.25" customHeight="1">
      <c r="A58" s="164">
        <v>61</v>
      </c>
      <c r="B58" s="181" t="s">
        <v>132</v>
      </c>
      <c r="C58" s="1" t="s">
        <v>133</v>
      </c>
      <c r="D58" s="15"/>
      <c r="E58" s="15">
        <v>1443</v>
      </c>
      <c r="F58" s="15">
        <f>D58+E58</f>
        <v>1443</v>
      </c>
      <c r="G58" s="15"/>
      <c r="H58" s="15">
        <f>F58+G58</f>
        <v>1443</v>
      </c>
      <c r="I58" s="15">
        <v>1443</v>
      </c>
      <c r="J58" s="217">
        <f t="shared" si="3"/>
        <v>1</v>
      </c>
    </row>
    <row r="59" spans="1:10" ht="17.25" customHeight="1">
      <c r="A59" s="164">
        <v>62</v>
      </c>
      <c r="B59" s="181" t="s">
        <v>134</v>
      </c>
      <c r="C59" s="1" t="s">
        <v>135</v>
      </c>
      <c r="D59" s="15"/>
      <c r="E59" s="15"/>
      <c r="F59" s="15"/>
      <c r="G59" s="15"/>
      <c r="H59" s="15"/>
      <c r="I59" s="15"/>
      <c r="J59" s="217">
        <v>0</v>
      </c>
    </row>
    <row r="60" spans="1:10" ht="17.25" customHeight="1">
      <c r="A60" s="164">
        <v>63</v>
      </c>
      <c r="B60" s="181" t="s">
        <v>136</v>
      </c>
      <c r="C60" s="1" t="s">
        <v>137</v>
      </c>
      <c r="D60" s="15"/>
      <c r="E60" s="15"/>
      <c r="F60" s="15"/>
      <c r="G60" s="15"/>
      <c r="H60" s="15"/>
      <c r="I60" s="15"/>
      <c r="J60" s="217">
        <v>0</v>
      </c>
    </row>
    <row r="61" spans="1:10" ht="17.25" customHeight="1">
      <c r="A61" s="164">
        <v>64</v>
      </c>
      <c r="B61" s="181" t="s">
        <v>138</v>
      </c>
      <c r="C61" s="1" t="s">
        <v>95</v>
      </c>
      <c r="D61" s="15"/>
      <c r="E61" s="15"/>
      <c r="F61" s="15"/>
      <c r="G61" s="15"/>
      <c r="H61" s="15"/>
      <c r="I61" s="15"/>
      <c r="J61" s="217">
        <v>0</v>
      </c>
    </row>
    <row r="62" spans="1:10" s="13" customFormat="1" ht="17.25" customHeight="1">
      <c r="A62" s="166">
        <v>65</v>
      </c>
      <c r="B62" s="153" t="s">
        <v>32</v>
      </c>
      <c r="C62" s="3" t="s">
        <v>139</v>
      </c>
      <c r="D62" s="18">
        <f aca="true" t="shared" si="18" ref="D62:I62">D63+D64+D65</f>
        <v>0</v>
      </c>
      <c r="E62" s="18">
        <f t="shared" si="18"/>
        <v>0</v>
      </c>
      <c r="F62" s="18">
        <f t="shared" si="18"/>
        <v>0</v>
      </c>
      <c r="G62" s="18">
        <f t="shared" si="18"/>
        <v>0</v>
      </c>
      <c r="H62" s="18">
        <f t="shared" si="18"/>
        <v>0</v>
      </c>
      <c r="I62" s="18">
        <f t="shared" si="18"/>
        <v>60</v>
      </c>
      <c r="J62" s="219">
        <v>0</v>
      </c>
    </row>
    <row r="63" spans="1:10" ht="17.25" customHeight="1">
      <c r="A63" s="164"/>
      <c r="B63" s="181" t="s">
        <v>58</v>
      </c>
      <c r="C63" s="1" t="s">
        <v>140</v>
      </c>
      <c r="D63" s="15"/>
      <c r="E63" s="15"/>
      <c r="F63" s="15"/>
      <c r="G63" s="15"/>
      <c r="H63" s="15"/>
      <c r="I63" s="15"/>
      <c r="J63" s="217">
        <v>0</v>
      </c>
    </row>
    <row r="64" spans="1:10" ht="17.25" customHeight="1">
      <c r="A64" s="164"/>
      <c r="B64" s="181" t="s">
        <v>92</v>
      </c>
      <c r="C64" s="1" t="s">
        <v>141</v>
      </c>
      <c r="D64" s="15"/>
      <c r="E64" s="15"/>
      <c r="F64" s="15"/>
      <c r="G64" s="15"/>
      <c r="H64" s="15"/>
      <c r="I64" s="15">
        <v>60</v>
      </c>
      <c r="J64" s="217">
        <v>0</v>
      </c>
    </row>
    <row r="65" spans="1:10" ht="17.25" customHeight="1" thickBot="1">
      <c r="A65" s="164">
        <v>66</v>
      </c>
      <c r="B65" s="181" t="s">
        <v>93</v>
      </c>
      <c r="C65" s="203" t="s">
        <v>97</v>
      </c>
      <c r="D65" s="15"/>
      <c r="E65" s="15"/>
      <c r="F65" s="15"/>
      <c r="G65" s="15"/>
      <c r="H65" s="15"/>
      <c r="I65" s="15"/>
      <c r="J65" s="223">
        <v>0</v>
      </c>
    </row>
    <row r="66" spans="1:10" ht="17.25" customHeight="1" thickBot="1">
      <c r="A66" s="62">
        <v>68</v>
      </c>
      <c r="B66" s="178"/>
      <c r="C66" s="204" t="s">
        <v>142</v>
      </c>
      <c r="D66" s="12">
        <f aca="true" t="shared" si="19" ref="D66:I66">D62+D55+D51</f>
        <v>0</v>
      </c>
      <c r="E66" s="12">
        <f t="shared" si="19"/>
        <v>1443</v>
      </c>
      <c r="F66" s="12">
        <f t="shared" si="19"/>
        <v>1443</v>
      </c>
      <c r="G66" s="12">
        <f t="shared" si="19"/>
        <v>0</v>
      </c>
      <c r="H66" s="12">
        <f t="shared" si="19"/>
        <v>1443</v>
      </c>
      <c r="I66" s="12">
        <f t="shared" si="19"/>
        <v>1503</v>
      </c>
      <c r="J66" s="222">
        <f t="shared" si="3"/>
        <v>1.0415800415800416</v>
      </c>
    </row>
    <row r="67" spans="1:10" ht="17.25" customHeight="1" thickBot="1">
      <c r="A67" s="62"/>
      <c r="B67" s="178"/>
      <c r="C67" s="204"/>
      <c r="D67" s="12"/>
      <c r="E67" s="12"/>
      <c r="F67" s="12"/>
      <c r="G67" s="12"/>
      <c r="H67" s="12"/>
      <c r="I67" s="12"/>
      <c r="J67" s="222"/>
    </row>
    <row r="68" spans="1:10" ht="17.25" customHeight="1" thickBot="1">
      <c r="A68" s="62"/>
      <c r="B68" s="178"/>
      <c r="C68" s="204" t="s">
        <v>206</v>
      </c>
      <c r="D68" s="12">
        <f aca="true" t="shared" si="20" ref="D68:I68">D66+D49</f>
        <v>223620</v>
      </c>
      <c r="E68" s="12">
        <f t="shared" si="20"/>
        <v>5897</v>
      </c>
      <c r="F68" s="12">
        <f t="shared" si="20"/>
        <v>229517</v>
      </c>
      <c r="G68" s="12">
        <f t="shared" si="20"/>
        <v>3934</v>
      </c>
      <c r="H68" s="12">
        <f t="shared" si="20"/>
        <v>233451</v>
      </c>
      <c r="I68" s="12">
        <f t="shared" si="20"/>
        <v>144916</v>
      </c>
      <c r="J68" s="222">
        <f t="shared" si="3"/>
        <v>0.620755533281074</v>
      </c>
    </row>
    <row r="69" spans="1:10" ht="17.25" customHeight="1" thickBot="1">
      <c r="A69" s="62"/>
      <c r="B69" s="178"/>
      <c r="C69" s="204"/>
      <c r="D69" s="12"/>
      <c r="E69" s="12"/>
      <c r="F69" s="12"/>
      <c r="G69" s="12"/>
      <c r="H69" s="12"/>
      <c r="I69" s="12"/>
      <c r="J69" s="222"/>
    </row>
    <row r="70" spans="1:10" ht="18.75" customHeight="1" thickBot="1">
      <c r="A70" s="62">
        <v>69</v>
      </c>
      <c r="B70" s="178"/>
      <c r="C70" s="205" t="s">
        <v>143</v>
      </c>
      <c r="D70" s="12"/>
      <c r="E70" s="12"/>
      <c r="F70" s="12"/>
      <c r="G70" s="12"/>
      <c r="H70" s="12"/>
      <c r="I70" s="12"/>
      <c r="J70" s="222"/>
    </row>
    <row r="71" spans="1:10" s="13" customFormat="1" ht="17.25" customHeight="1">
      <c r="A71" s="169">
        <v>70</v>
      </c>
      <c r="B71" s="179" t="s">
        <v>2</v>
      </c>
      <c r="C71" s="148" t="s">
        <v>144</v>
      </c>
      <c r="D71" s="102"/>
      <c r="E71" s="102"/>
      <c r="F71" s="102"/>
      <c r="G71" s="102"/>
      <c r="H71" s="102"/>
      <c r="I71" s="102"/>
      <c r="J71" s="224"/>
    </row>
    <row r="72" spans="1:10" s="13" customFormat="1" ht="17.25" customHeight="1">
      <c r="A72" s="170">
        <v>71</v>
      </c>
      <c r="B72" s="153" t="s">
        <v>3</v>
      </c>
      <c r="C72" s="3" t="s">
        <v>49</v>
      </c>
      <c r="D72" s="18">
        <v>30490</v>
      </c>
      <c r="E72" s="18">
        <v>344</v>
      </c>
      <c r="F72" s="18">
        <f>D72+E72</f>
        <v>30834</v>
      </c>
      <c r="G72" s="18">
        <v>122</v>
      </c>
      <c r="H72" s="18">
        <f>F72+G72</f>
        <v>30956</v>
      </c>
      <c r="I72" s="18">
        <v>15726</v>
      </c>
      <c r="J72" s="219">
        <f t="shared" si="3"/>
        <v>0.5080113709781625</v>
      </c>
    </row>
    <row r="73" spans="1:10" s="13" customFormat="1" ht="17.25" customHeight="1" thickBot="1">
      <c r="A73" s="168">
        <v>72</v>
      </c>
      <c r="B73" s="153" t="s">
        <v>9</v>
      </c>
      <c r="C73" s="3" t="s">
        <v>145</v>
      </c>
      <c r="D73" s="18">
        <v>9320</v>
      </c>
      <c r="E73" s="18">
        <v>93</v>
      </c>
      <c r="F73" s="18">
        <f>D73+E73</f>
        <v>9413</v>
      </c>
      <c r="G73" s="18">
        <v>45</v>
      </c>
      <c r="H73" s="18">
        <f>F73+G73</f>
        <v>9458</v>
      </c>
      <c r="I73" s="18">
        <v>3491</v>
      </c>
      <c r="J73" s="219">
        <f t="shared" si="3"/>
        <v>0.3691055191372383</v>
      </c>
    </row>
    <row r="74" spans="1:10" s="13" customFormat="1" ht="16.5" customHeight="1" thickBot="1">
      <c r="A74" s="171">
        <v>73</v>
      </c>
      <c r="B74" s="153" t="s">
        <v>32</v>
      </c>
      <c r="C74" s="149" t="s">
        <v>50</v>
      </c>
      <c r="D74" s="18">
        <f aca="true" t="shared" si="21" ref="D74:I74">D75+D76</f>
        <v>94093</v>
      </c>
      <c r="E74" s="18">
        <f t="shared" si="21"/>
        <v>3419</v>
      </c>
      <c r="F74" s="18">
        <f t="shared" si="21"/>
        <v>97512</v>
      </c>
      <c r="G74" s="18">
        <f t="shared" si="21"/>
        <v>3585</v>
      </c>
      <c r="H74" s="18">
        <f t="shared" si="21"/>
        <v>101097</v>
      </c>
      <c r="I74" s="18">
        <f t="shared" si="21"/>
        <v>51065</v>
      </c>
      <c r="J74" s="219">
        <f aca="true" t="shared" si="22" ref="J74:J79">I74/H74</f>
        <v>0.5051089547662146</v>
      </c>
    </row>
    <row r="75" spans="1:10" ht="17.25" customHeight="1" thickBot="1">
      <c r="A75" s="139">
        <v>74</v>
      </c>
      <c r="B75" s="181" t="s">
        <v>58</v>
      </c>
      <c r="C75" s="1" t="s">
        <v>146</v>
      </c>
      <c r="D75" s="15">
        <v>93993</v>
      </c>
      <c r="E75" s="15">
        <f>1282+2137</f>
        <v>3419</v>
      </c>
      <c r="F75" s="15">
        <f>D75+E75</f>
        <v>97412</v>
      </c>
      <c r="G75" s="15">
        <f>812+2405+368</f>
        <v>3585</v>
      </c>
      <c r="H75" s="15">
        <f>F75+G75</f>
        <v>100997</v>
      </c>
      <c r="I75" s="15">
        <v>51065</v>
      </c>
      <c r="J75" s="217">
        <f t="shared" si="22"/>
        <v>0.5056090774973514</v>
      </c>
    </row>
    <row r="76" spans="1:10" ht="17.25" customHeight="1" thickBot="1">
      <c r="A76" s="139">
        <v>75</v>
      </c>
      <c r="B76" s="181" t="s">
        <v>92</v>
      </c>
      <c r="C76" s="1" t="s">
        <v>65</v>
      </c>
      <c r="D76" s="15">
        <v>100</v>
      </c>
      <c r="E76" s="15"/>
      <c r="F76" s="15">
        <f>D76+E76</f>
        <v>100</v>
      </c>
      <c r="G76" s="15"/>
      <c r="H76" s="15">
        <f>F76+G76</f>
        <v>100</v>
      </c>
      <c r="I76" s="15">
        <v>0</v>
      </c>
      <c r="J76" s="217">
        <f t="shared" si="22"/>
        <v>0</v>
      </c>
    </row>
    <row r="77" spans="1:10" s="13" customFormat="1" ht="17.25" customHeight="1">
      <c r="A77" s="162">
        <v>76</v>
      </c>
      <c r="B77" s="153" t="s">
        <v>33</v>
      </c>
      <c r="C77" s="3" t="s">
        <v>36</v>
      </c>
      <c r="D77" s="18">
        <v>26229</v>
      </c>
      <c r="E77" s="18"/>
      <c r="F77" s="18">
        <f>D77+E77</f>
        <v>26229</v>
      </c>
      <c r="G77" s="18"/>
      <c r="H77" s="18">
        <f>F77+G77</f>
        <v>26229</v>
      </c>
      <c r="I77" s="18">
        <v>14780</v>
      </c>
      <c r="J77" s="219">
        <f t="shared" si="22"/>
        <v>0.5634984177818445</v>
      </c>
    </row>
    <row r="78" spans="1:10" s="13" customFormat="1" ht="17.25" customHeight="1">
      <c r="A78" s="170">
        <v>77</v>
      </c>
      <c r="B78" s="153" t="s">
        <v>34</v>
      </c>
      <c r="C78" s="3" t="s">
        <v>147</v>
      </c>
      <c r="D78" s="18">
        <f aca="true" t="shared" si="23" ref="D78:I78">D79+D80+D81+D82</f>
        <v>4644</v>
      </c>
      <c r="E78" s="18">
        <f t="shared" si="23"/>
        <v>0</v>
      </c>
      <c r="F78" s="18">
        <f t="shared" si="23"/>
        <v>4644</v>
      </c>
      <c r="G78" s="18">
        <f t="shared" si="23"/>
        <v>0</v>
      </c>
      <c r="H78" s="18">
        <f t="shared" si="23"/>
        <v>4644</v>
      </c>
      <c r="I78" s="18">
        <f t="shared" si="23"/>
        <v>8638</v>
      </c>
      <c r="J78" s="219">
        <f t="shared" si="22"/>
        <v>1.8600344530577089</v>
      </c>
    </row>
    <row r="79" spans="1:10" ht="17.25" customHeight="1">
      <c r="A79" s="164">
        <v>78</v>
      </c>
      <c r="B79" s="181" t="s">
        <v>86</v>
      </c>
      <c r="C79" s="1" t="s">
        <v>148</v>
      </c>
      <c r="D79" s="15">
        <f>576+553+675</f>
        <v>1804</v>
      </c>
      <c r="E79" s="15"/>
      <c r="F79" s="15">
        <f aca="true" t="shared" si="24" ref="F79:F84">D79+E79</f>
        <v>1804</v>
      </c>
      <c r="G79" s="15"/>
      <c r="H79" s="15">
        <f aca="true" t="shared" si="25" ref="H79:H84">F79+G79</f>
        <v>1804</v>
      </c>
      <c r="I79" s="15">
        <v>5843</v>
      </c>
      <c r="J79" s="217">
        <f t="shared" si="22"/>
        <v>3.238913525498891</v>
      </c>
    </row>
    <row r="80" spans="1:10" ht="17.25" customHeight="1">
      <c r="A80" s="165">
        <v>79</v>
      </c>
      <c r="B80" s="181" t="s">
        <v>87</v>
      </c>
      <c r="C80" s="1" t="s">
        <v>149</v>
      </c>
      <c r="D80" s="15"/>
      <c r="E80" s="15"/>
      <c r="F80" s="15">
        <f t="shared" si="24"/>
        <v>0</v>
      </c>
      <c r="G80" s="15"/>
      <c r="H80" s="15">
        <f t="shared" si="25"/>
        <v>0</v>
      </c>
      <c r="I80" s="15">
        <v>0</v>
      </c>
      <c r="J80" s="217">
        <v>0</v>
      </c>
    </row>
    <row r="81" spans="1:10" ht="17.25" customHeight="1">
      <c r="A81" s="164">
        <v>80</v>
      </c>
      <c r="B81" s="181" t="s">
        <v>88</v>
      </c>
      <c r="C81" s="1" t="s">
        <v>150</v>
      </c>
      <c r="D81" s="15">
        <v>2840</v>
      </c>
      <c r="E81" s="15"/>
      <c r="F81" s="15">
        <f t="shared" si="24"/>
        <v>2840</v>
      </c>
      <c r="G81" s="15"/>
      <c r="H81" s="15">
        <f t="shared" si="25"/>
        <v>2840</v>
      </c>
      <c r="I81" s="15">
        <v>2795</v>
      </c>
      <c r="J81" s="217">
        <f>I81/H81</f>
        <v>0.9841549295774648</v>
      </c>
    </row>
    <row r="82" spans="1:10" ht="17.25" customHeight="1" thickBot="1">
      <c r="A82" s="164">
        <v>81</v>
      </c>
      <c r="B82" s="181" t="s">
        <v>89</v>
      </c>
      <c r="C82" s="1" t="s">
        <v>98</v>
      </c>
      <c r="D82" s="15"/>
      <c r="E82" s="15"/>
      <c r="F82" s="15">
        <f t="shared" si="24"/>
        <v>0</v>
      </c>
      <c r="G82" s="15"/>
      <c r="H82" s="15">
        <f t="shared" si="25"/>
        <v>0</v>
      </c>
      <c r="I82" s="15">
        <v>0</v>
      </c>
      <c r="J82" s="217">
        <v>0</v>
      </c>
    </row>
    <row r="83" spans="1:10" s="13" customFormat="1" ht="17.25" customHeight="1" thickBot="1">
      <c r="A83" s="62">
        <v>82</v>
      </c>
      <c r="B83" s="153" t="s">
        <v>151</v>
      </c>
      <c r="C83" s="3" t="s">
        <v>37</v>
      </c>
      <c r="D83" s="18">
        <v>0</v>
      </c>
      <c r="E83" s="18">
        <v>0</v>
      </c>
      <c r="F83" s="18">
        <f t="shared" si="24"/>
        <v>0</v>
      </c>
      <c r="G83" s="18">
        <v>0</v>
      </c>
      <c r="H83" s="18">
        <f t="shared" si="25"/>
        <v>0</v>
      </c>
      <c r="I83" s="18">
        <v>0</v>
      </c>
      <c r="J83" s="217">
        <v>0</v>
      </c>
    </row>
    <row r="84" spans="1:10" s="13" customFormat="1" ht="17.25" customHeight="1" thickBot="1">
      <c r="A84" s="62">
        <v>83</v>
      </c>
      <c r="B84" s="184" t="s">
        <v>35</v>
      </c>
      <c r="C84" s="97" t="s">
        <v>152</v>
      </c>
      <c r="D84" s="93">
        <v>5000</v>
      </c>
      <c r="E84" s="93"/>
      <c r="F84" s="93">
        <f t="shared" si="24"/>
        <v>5000</v>
      </c>
      <c r="G84" s="93"/>
      <c r="H84" s="93">
        <f t="shared" si="25"/>
        <v>5000</v>
      </c>
      <c r="I84" s="93">
        <v>0</v>
      </c>
      <c r="J84" s="220">
        <f>I84/H84</f>
        <v>0</v>
      </c>
    </row>
    <row r="85" spans="1:10" ht="17.25" customHeight="1" thickBot="1">
      <c r="A85" s="62">
        <v>84</v>
      </c>
      <c r="B85" s="74"/>
      <c r="C85" s="206" t="s">
        <v>153</v>
      </c>
      <c r="D85" s="12">
        <f aca="true" t="shared" si="26" ref="D85:I85">D84+D83+D78+D77+D74+D73+D72</f>
        <v>169776</v>
      </c>
      <c r="E85" s="12">
        <f t="shared" si="26"/>
        <v>3856</v>
      </c>
      <c r="F85" s="12">
        <f t="shared" si="26"/>
        <v>173632</v>
      </c>
      <c r="G85" s="12">
        <f t="shared" si="26"/>
        <v>3752</v>
      </c>
      <c r="H85" s="12">
        <f t="shared" si="26"/>
        <v>177384</v>
      </c>
      <c r="I85" s="12">
        <f t="shared" si="26"/>
        <v>93700</v>
      </c>
      <c r="J85" s="222">
        <f>I85/H85</f>
        <v>0.5282325350651693</v>
      </c>
    </row>
    <row r="86" spans="1:10" ht="17.25" customHeight="1" thickBot="1">
      <c r="A86" s="62">
        <v>85</v>
      </c>
      <c r="B86" s="73" t="s">
        <v>27</v>
      </c>
      <c r="C86" s="148" t="s">
        <v>154</v>
      </c>
      <c r="D86" s="102"/>
      <c r="E86" s="102"/>
      <c r="F86" s="102"/>
      <c r="G86" s="102"/>
      <c r="H86" s="102"/>
      <c r="I86" s="102"/>
      <c r="J86" s="224"/>
    </row>
    <row r="87" spans="1:10" s="13" customFormat="1" ht="17.25" customHeight="1" thickBot="1">
      <c r="A87" s="172" t="s">
        <v>31</v>
      </c>
      <c r="B87" s="153" t="s">
        <v>3</v>
      </c>
      <c r="C87" s="151" t="s">
        <v>155</v>
      </c>
      <c r="D87" s="18">
        <v>5408</v>
      </c>
      <c r="E87" s="18">
        <v>1443</v>
      </c>
      <c r="F87" s="18">
        <f>D87+E87</f>
        <v>6851</v>
      </c>
      <c r="G87" s="18"/>
      <c r="H87" s="18">
        <f>F87+G87</f>
        <v>6851</v>
      </c>
      <c r="I87" s="18">
        <v>1240</v>
      </c>
      <c r="J87" s="219">
        <f>I87/H87</f>
        <v>0.18099547511312217</v>
      </c>
    </row>
    <row r="88" spans="1:10" s="13" customFormat="1" ht="17.25" customHeight="1" thickBot="1">
      <c r="A88" s="62">
        <v>1</v>
      </c>
      <c r="B88" s="153" t="s">
        <v>156</v>
      </c>
      <c r="C88" s="151" t="s">
        <v>157</v>
      </c>
      <c r="D88" s="95">
        <v>3378</v>
      </c>
      <c r="E88" s="95"/>
      <c r="F88" s="18">
        <f>D88+E88</f>
        <v>3378</v>
      </c>
      <c r="G88" s="95"/>
      <c r="H88" s="18">
        <f>F88+G88</f>
        <v>3378</v>
      </c>
      <c r="I88" s="95">
        <v>38131</v>
      </c>
      <c r="J88" s="219">
        <f>I88/H88</f>
        <v>11.288040260509177</v>
      </c>
    </row>
    <row r="89" spans="1:10" s="13" customFormat="1" ht="17.25" customHeight="1">
      <c r="A89" s="169">
        <v>2</v>
      </c>
      <c r="B89" s="153" t="s">
        <v>32</v>
      </c>
      <c r="C89" s="3" t="s">
        <v>99</v>
      </c>
      <c r="D89" s="95"/>
      <c r="E89" s="95"/>
      <c r="F89" s="95"/>
      <c r="G89" s="95"/>
      <c r="H89" s="95"/>
      <c r="I89" s="95"/>
      <c r="J89" s="219">
        <v>0</v>
      </c>
    </row>
    <row r="90" spans="1:10" s="13" customFormat="1" ht="17.25" customHeight="1">
      <c r="A90" s="166">
        <v>3</v>
      </c>
      <c r="B90" s="153" t="s">
        <v>33</v>
      </c>
      <c r="C90" s="3" t="s">
        <v>158</v>
      </c>
      <c r="D90" s="95">
        <f aca="true" t="shared" si="27" ref="D90:I90">D91+D92+D93+D94+D95</f>
        <v>2700</v>
      </c>
      <c r="E90" s="95">
        <f t="shared" si="27"/>
        <v>0</v>
      </c>
      <c r="F90" s="95">
        <f t="shared" si="27"/>
        <v>2700</v>
      </c>
      <c r="G90" s="95">
        <f t="shared" si="27"/>
        <v>0</v>
      </c>
      <c r="H90" s="95">
        <f t="shared" si="27"/>
        <v>2700</v>
      </c>
      <c r="I90" s="95">
        <f t="shared" si="27"/>
        <v>0</v>
      </c>
      <c r="J90" s="219">
        <f>I90/H90</f>
        <v>0</v>
      </c>
    </row>
    <row r="91" spans="1:10" ht="17.25" customHeight="1">
      <c r="A91" s="163">
        <v>4</v>
      </c>
      <c r="B91" s="181" t="s">
        <v>56</v>
      </c>
      <c r="C91" s="1" t="s">
        <v>159</v>
      </c>
      <c r="D91" s="94">
        <v>400</v>
      </c>
      <c r="E91" s="94"/>
      <c r="F91" s="94">
        <f aca="true" t="shared" si="28" ref="F91:F96">D91+E91</f>
        <v>400</v>
      </c>
      <c r="G91" s="94"/>
      <c r="H91" s="94">
        <f aca="true" t="shared" si="29" ref="H91:H96">F91+G91</f>
        <v>400</v>
      </c>
      <c r="I91" s="94">
        <v>0</v>
      </c>
      <c r="J91" s="217">
        <f>I91/H91</f>
        <v>0</v>
      </c>
    </row>
    <row r="92" spans="1:10" ht="17.25" customHeight="1">
      <c r="A92" s="164">
        <v>5</v>
      </c>
      <c r="B92" s="181" t="s">
        <v>57</v>
      </c>
      <c r="C92" s="1" t="s">
        <v>160</v>
      </c>
      <c r="D92" s="94">
        <v>2300</v>
      </c>
      <c r="E92" s="94"/>
      <c r="F92" s="94">
        <f t="shared" si="28"/>
        <v>2300</v>
      </c>
      <c r="G92" s="94"/>
      <c r="H92" s="94">
        <f t="shared" si="29"/>
        <v>2300</v>
      </c>
      <c r="I92" s="94">
        <v>0</v>
      </c>
      <c r="J92" s="217">
        <f>I92/H92</f>
        <v>0</v>
      </c>
    </row>
    <row r="93" spans="1:10" ht="17.25" customHeight="1">
      <c r="A93" s="163">
        <v>6</v>
      </c>
      <c r="B93" s="181" t="s">
        <v>83</v>
      </c>
      <c r="C93" s="1" t="s">
        <v>66</v>
      </c>
      <c r="D93" s="94"/>
      <c r="E93" s="94"/>
      <c r="F93" s="94">
        <f t="shared" si="28"/>
        <v>0</v>
      </c>
      <c r="G93" s="94"/>
      <c r="H93" s="94">
        <f t="shared" si="29"/>
        <v>0</v>
      </c>
      <c r="I93" s="94"/>
      <c r="J93" s="217">
        <v>0</v>
      </c>
    </row>
    <row r="94" spans="1:10" ht="17.25" customHeight="1">
      <c r="A94" s="164">
        <v>7</v>
      </c>
      <c r="B94" s="181" t="s">
        <v>84</v>
      </c>
      <c r="C94" s="1" t="s">
        <v>161</v>
      </c>
      <c r="D94" s="94"/>
      <c r="E94" s="94"/>
      <c r="F94" s="94">
        <f t="shared" si="28"/>
        <v>0</v>
      </c>
      <c r="G94" s="94"/>
      <c r="H94" s="94">
        <f t="shared" si="29"/>
        <v>0</v>
      </c>
      <c r="I94" s="94"/>
      <c r="J94" s="217">
        <v>0</v>
      </c>
    </row>
    <row r="95" spans="1:10" ht="17.25" customHeight="1">
      <c r="A95" s="163">
        <v>8</v>
      </c>
      <c r="B95" s="181" t="s">
        <v>85</v>
      </c>
      <c r="C95" s="1" t="s">
        <v>162</v>
      </c>
      <c r="D95" s="94"/>
      <c r="E95" s="94"/>
      <c r="F95" s="94">
        <f t="shared" si="28"/>
        <v>0</v>
      </c>
      <c r="G95" s="94"/>
      <c r="H95" s="94">
        <f t="shared" si="29"/>
        <v>0</v>
      </c>
      <c r="I95" s="94"/>
      <c r="J95" s="217">
        <v>0</v>
      </c>
    </row>
    <row r="96" spans="1:10" s="13" customFormat="1" ht="17.25" customHeight="1">
      <c r="A96" s="166">
        <v>9</v>
      </c>
      <c r="B96" s="153" t="s">
        <v>34</v>
      </c>
      <c r="C96" s="3" t="s">
        <v>163</v>
      </c>
      <c r="D96" s="95">
        <v>5900</v>
      </c>
      <c r="E96" s="95"/>
      <c r="F96" s="95">
        <f t="shared" si="28"/>
        <v>5900</v>
      </c>
      <c r="G96" s="95"/>
      <c r="H96" s="95">
        <f t="shared" si="29"/>
        <v>5900</v>
      </c>
      <c r="I96" s="95">
        <v>0</v>
      </c>
      <c r="J96" s="219">
        <f>I96/H96</f>
        <v>0</v>
      </c>
    </row>
    <row r="97" spans="1:10" ht="17.25" customHeight="1">
      <c r="A97" s="164">
        <v>10</v>
      </c>
      <c r="B97" s="181"/>
      <c r="C97" s="143" t="s">
        <v>164</v>
      </c>
      <c r="D97" s="95">
        <f aca="true" t="shared" si="30" ref="D97:I97">D96+D90+D89+D88+D87</f>
        <v>17386</v>
      </c>
      <c r="E97" s="95">
        <f t="shared" si="30"/>
        <v>1443</v>
      </c>
      <c r="F97" s="95">
        <f t="shared" si="30"/>
        <v>18829</v>
      </c>
      <c r="G97" s="95">
        <f t="shared" si="30"/>
        <v>0</v>
      </c>
      <c r="H97" s="95">
        <f t="shared" si="30"/>
        <v>18829</v>
      </c>
      <c r="I97" s="95">
        <f t="shared" si="30"/>
        <v>39371</v>
      </c>
      <c r="J97" s="219">
        <f>I97/H97</f>
        <v>2.0909766849009506</v>
      </c>
    </row>
    <row r="98" spans="1:10" ht="17.25" customHeight="1">
      <c r="A98" s="164"/>
      <c r="B98" s="181"/>
      <c r="C98" s="143"/>
      <c r="D98" s="94"/>
      <c r="E98" s="94"/>
      <c r="F98" s="94"/>
      <c r="G98" s="94"/>
      <c r="H98" s="94"/>
      <c r="I98" s="94"/>
      <c r="J98" s="217"/>
    </row>
    <row r="99" spans="1:10" ht="17.25" customHeight="1">
      <c r="A99" s="164">
        <v>11</v>
      </c>
      <c r="B99" s="181"/>
      <c r="C99" s="143" t="s">
        <v>166</v>
      </c>
      <c r="D99" s="95">
        <f aca="true" t="shared" si="31" ref="D99:I99">D68</f>
        <v>223620</v>
      </c>
      <c r="E99" s="95">
        <f t="shared" si="31"/>
        <v>5897</v>
      </c>
      <c r="F99" s="95">
        <f t="shared" si="31"/>
        <v>229517</v>
      </c>
      <c r="G99" s="95">
        <f t="shared" si="31"/>
        <v>3934</v>
      </c>
      <c r="H99" s="95">
        <f t="shared" si="31"/>
        <v>233451</v>
      </c>
      <c r="I99" s="95">
        <f t="shared" si="31"/>
        <v>144916</v>
      </c>
      <c r="J99" s="219">
        <f>I99/H99</f>
        <v>0.620755533281074</v>
      </c>
    </row>
    <row r="100" spans="1:10" ht="17.25" customHeight="1">
      <c r="A100" s="164">
        <v>12</v>
      </c>
      <c r="B100" s="181"/>
      <c r="C100" s="143" t="s">
        <v>165</v>
      </c>
      <c r="D100" s="95">
        <f aca="true" t="shared" si="32" ref="D100:I100">D85+D97</f>
        <v>187162</v>
      </c>
      <c r="E100" s="95">
        <f t="shared" si="32"/>
        <v>5299</v>
      </c>
      <c r="F100" s="95">
        <f t="shared" si="32"/>
        <v>192461</v>
      </c>
      <c r="G100" s="95">
        <f t="shared" si="32"/>
        <v>3752</v>
      </c>
      <c r="H100" s="95">
        <f t="shared" si="32"/>
        <v>196213</v>
      </c>
      <c r="I100" s="95">
        <f t="shared" si="32"/>
        <v>133071</v>
      </c>
      <c r="J100" s="219">
        <f>I100/H100</f>
        <v>0.6781966536366092</v>
      </c>
    </row>
    <row r="101" spans="1:10" ht="17.25" customHeight="1">
      <c r="A101" s="164"/>
      <c r="B101" s="181"/>
      <c r="C101" s="143"/>
      <c r="D101" s="94"/>
      <c r="E101" s="94"/>
      <c r="F101" s="94"/>
      <c r="G101" s="94"/>
      <c r="H101" s="94"/>
      <c r="I101" s="94"/>
      <c r="J101" s="217"/>
    </row>
    <row r="102" spans="1:10" s="13" customFormat="1" ht="17.25" customHeight="1">
      <c r="A102" s="166">
        <v>13</v>
      </c>
      <c r="B102" s="153" t="s">
        <v>28</v>
      </c>
      <c r="C102" s="3" t="s">
        <v>167</v>
      </c>
      <c r="D102" s="95">
        <f aca="true" t="shared" si="33" ref="D102:I102">D103+D104</f>
        <v>71230</v>
      </c>
      <c r="E102" s="95">
        <f t="shared" si="33"/>
        <v>598</v>
      </c>
      <c r="F102" s="95">
        <f t="shared" si="33"/>
        <v>71828</v>
      </c>
      <c r="G102" s="95">
        <f t="shared" si="33"/>
        <v>182</v>
      </c>
      <c r="H102" s="95">
        <f t="shared" si="33"/>
        <v>72010</v>
      </c>
      <c r="I102" s="95">
        <f t="shared" si="33"/>
        <v>87581</v>
      </c>
      <c r="J102" s="219">
        <f>I102/H102</f>
        <v>1.2162338564088322</v>
      </c>
    </row>
    <row r="103" spans="1:10" ht="17.25" customHeight="1">
      <c r="A103" s="164">
        <v>14</v>
      </c>
      <c r="B103" s="181" t="s">
        <v>3</v>
      </c>
      <c r="C103" s="1" t="s">
        <v>224</v>
      </c>
      <c r="D103" s="94">
        <f aca="true" t="shared" si="34" ref="D103:I103">(D85-D49)*(-1)</f>
        <v>53844</v>
      </c>
      <c r="E103" s="94">
        <f t="shared" si="34"/>
        <v>598</v>
      </c>
      <c r="F103" s="94">
        <f t="shared" si="34"/>
        <v>54442</v>
      </c>
      <c r="G103" s="94">
        <f t="shared" si="34"/>
        <v>182</v>
      </c>
      <c r="H103" s="94">
        <f t="shared" si="34"/>
        <v>54624</v>
      </c>
      <c r="I103" s="94">
        <f t="shared" si="34"/>
        <v>49713</v>
      </c>
      <c r="J103" s="217">
        <f>I103/H103</f>
        <v>0.9100944639718805</v>
      </c>
    </row>
    <row r="104" spans="1:10" ht="17.25" customHeight="1" thickBot="1">
      <c r="A104" s="173">
        <v>15</v>
      </c>
      <c r="B104" s="181" t="s">
        <v>9</v>
      </c>
      <c r="C104" s="1" t="s">
        <v>225</v>
      </c>
      <c r="D104" s="94">
        <f aca="true" t="shared" si="35" ref="D104:I104">D97-D66</f>
        <v>17386</v>
      </c>
      <c r="E104" s="94">
        <f t="shared" si="35"/>
        <v>0</v>
      </c>
      <c r="F104" s="94">
        <f t="shared" si="35"/>
        <v>17386</v>
      </c>
      <c r="G104" s="94">
        <f t="shared" si="35"/>
        <v>0</v>
      </c>
      <c r="H104" s="94">
        <f t="shared" si="35"/>
        <v>17386</v>
      </c>
      <c r="I104" s="94">
        <f t="shared" si="35"/>
        <v>37868</v>
      </c>
      <c r="J104" s="217">
        <f>I104/H104</f>
        <v>2.178074312665363</v>
      </c>
    </row>
    <row r="105" spans="1:10" ht="17.25" customHeight="1" thickBot="1">
      <c r="A105" s="174"/>
      <c r="B105" s="181"/>
      <c r="C105" s="1"/>
      <c r="D105" s="94"/>
      <c r="E105" s="94"/>
      <c r="F105" s="94"/>
      <c r="G105" s="94"/>
      <c r="H105" s="94"/>
      <c r="I105" s="94"/>
      <c r="J105" s="217"/>
    </row>
    <row r="106" spans="1:10" ht="17.25" customHeight="1" thickBot="1">
      <c r="A106" s="62">
        <v>16</v>
      </c>
      <c r="B106" s="153" t="s">
        <v>100</v>
      </c>
      <c r="C106" s="3" t="s">
        <v>170</v>
      </c>
      <c r="D106" s="95">
        <f aca="true" t="shared" si="36" ref="D106:I106">D107+D110</f>
        <v>63297</v>
      </c>
      <c r="E106" s="95">
        <f t="shared" si="36"/>
        <v>0</v>
      </c>
      <c r="F106" s="95">
        <f t="shared" si="36"/>
        <v>63297</v>
      </c>
      <c r="G106" s="95">
        <f t="shared" si="36"/>
        <v>0</v>
      </c>
      <c r="H106" s="95">
        <f t="shared" si="36"/>
        <v>63297</v>
      </c>
      <c r="I106" s="95">
        <f t="shared" si="36"/>
        <v>0</v>
      </c>
      <c r="J106" s="219">
        <f>I106/H106</f>
        <v>0</v>
      </c>
    </row>
    <row r="107" spans="1:10" ht="17.25" customHeight="1">
      <c r="A107" s="163">
        <v>17</v>
      </c>
      <c r="B107" s="181" t="s">
        <v>3</v>
      </c>
      <c r="C107" s="1" t="s">
        <v>171</v>
      </c>
      <c r="D107" s="94">
        <f aca="true" t="shared" si="37" ref="D107:I107">D108+D109</f>
        <v>63297</v>
      </c>
      <c r="E107" s="94">
        <f t="shared" si="37"/>
        <v>0</v>
      </c>
      <c r="F107" s="94">
        <f t="shared" si="37"/>
        <v>63297</v>
      </c>
      <c r="G107" s="94">
        <f t="shared" si="37"/>
        <v>0</v>
      </c>
      <c r="H107" s="94">
        <f t="shared" si="37"/>
        <v>63297</v>
      </c>
      <c r="I107" s="94">
        <f t="shared" si="37"/>
        <v>0</v>
      </c>
      <c r="J107" s="217">
        <f>I107/H107</f>
        <v>0</v>
      </c>
    </row>
    <row r="108" spans="1:10" ht="17.25" customHeight="1">
      <c r="A108" s="164">
        <v>18</v>
      </c>
      <c r="B108" s="181" t="s">
        <v>4</v>
      </c>
      <c r="C108" s="1" t="s">
        <v>53</v>
      </c>
      <c r="D108" s="94">
        <v>35705</v>
      </c>
      <c r="E108" s="94"/>
      <c r="F108" s="94">
        <f>D108+E108</f>
        <v>35705</v>
      </c>
      <c r="G108" s="94"/>
      <c r="H108" s="94">
        <f>F108+G108</f>
        <v>35705</v>
      </c>
      <c r="I108" s="94">
        <v>0</v>
      </c>
      <c r="J108" s="217">
        <f>I108/H108</f>
        <v>0</v>
      </c>
    </row>
    <row r="109" spans="1:10" ht="17.25" customHeight="1">
      <c r="A109" s="164">
        <v>19</v>
      </c>
      <c r="B109" s="181" t="s">
        <v>67</v>
      </c>
      <c r="C109" s="1" t="s">
        <v>54</v>
      </c>
      <c r="D109" s="94">
        <v>27592</v>
      </c>
      <c r="E109" s="94"/>
      <c r="F109" s="94">
        <f>D109+E109</f>
        <v>27592</v>
      </c>
      <c r="G109" s="94"/>
      <c r="H109" s="94">
        <f>F109+G109</f>
        <v>27592</v>
      </c>
      <c r="I109" s="94">
        <v>0</v>
      </c>
      <c r="J109" s="217">
        <f>I109/H109</f>
        <v>0</v>
      </c>
    </row>
    <row r="110" spans="1:10" ht="17.25" customHeight="1">
      <c r="A110" s="164">
        <v>20</v>
      </c>
      <c r="B110" s="181" t="s">
        <v>9</v>
      </c>
      <c r="C110" s="1" t="s">
        <v>172</v>
      </c>
      <c r="D110" s="94">
        <f aca="true" t="shared" si="38" ref="D110:I110">D111+D112</f>
        <v>0</v>
      </c>
      <c r="E110" s="94">
        <f t="shared" si="38"/>
        <v>0</v>
      </c>
      <c r="F110" s="94">
        <f t="shared" si="38"/>
        <v>0</v>
      </c>
      <c r="G110" s="94">
        <f t="shared" si="38"/>
        <v>0</v>
      </c>
      <c r="H110" s="94">
        <f t="shared" si="38"/>
        <v>0</v>
      </c>
      <c r="I110" s="94">
        <f t="shared" si="38"/>
        <v>0</v>
      </c>
      <c r="J110" s="217">
        <v>0</v>
      </c>
    </row>
    <row r="111" spans="1:10" ht="17.25" customHeight="1">
      <c r="A111" s="164">
        <v>21</v>
      </c>
      <c r="B111" s="181" t="s">
        <v>10</v>
      </c>
      <c r="C111" s="1" t="s">
        <v>173</v>
      </c>
      <c r="D111" s="94"/>
      <c r="E111" s="94"/>
      <c r="F111" s="94"/>
      <c r="G111" s="94"/>
      <c r="H111" s="94"/>
      <c r="I111" s="94"/>
      <c r="J111" s="217">
        <v>0</v>
      </c>
    </row>
    <row r="112" spans="1:10" ht="17.25" customHeight="1">
      <c r="A112" s="164">
        <v>22</v>
      </c>
      <c r="B112" s="181" t="s">
        <v>12</v>
      </c>
      <c r="C112" s="1" t="s">
        <v>174</v>
      </c>
      <c r="D112" s="94"/>
      <c r="E112" s="94"/>
      <c r="F112" s="94"/>
      <c r="G112" s="94"/>
      <c r="H112" s="94"/>
      <c r="I112" s="94"/>
      <c r="J112" s="217">
        <v>0</v>
      </c>
    </row>
    <row r="113" spans="1:10" ht="17.25" customHeight="1">
      <c r="A113" s="165"/>
      <c r="B113" s="181"/>
      <c r="C113" s="1"/>
      <c r="D113" s="94"/>
      <c r="E113" s="94"/>
      <c r="F113" s="94"/>
      <c r="G113" s="94"/>
      <c r="H113" s="94"/>
      <c r="I113" s="94"/>
      <c r="J113" s="217"/>
    </row>
    <row r="114" spans="1:10" s="13" customFormat="1" ht="28.5" customHeight="1">
      <c r="A114" s="175">
        <v>23</v>
      </c>
      <c r="B114" s="153" t="s">
        <v>29</v>
      </c>
      <c r="C114" s="149" t="s">
        <v>175</v>
      </c>
      <c r="D114" s="95">
        <f aca="true" t="shared" si="39" ref="D114:I114">D115+D118+D125+D128</f>
        <v>0</v>
      </c>
      <c r="E114" s="95">
        <f t="shared" si="39"/>
        <v>0</v>
      </c>
      <c r="F114" s="95">
        <f t="shared" si="39"/>
        <v>0</v>
      </c>
      <c r="G114" s="95">
        <f t="shared" si="39"/>
        <v>0</v>
      </c>
      <c r="H114" s="95">
        <f t="shared" si="39"/>
        <v>0</v>
      </c>
      <c r="I114" s="95">
        <f t="shared" si="39"/>
        <v>0</v>
      </c>
      <c r="J114" s="219">
        <v>0</v>
      </c>
    </row>
    <row r="115" spans="1:10" ht="17.25" customHeight="1">
      <c r="A115" s="165">
        <v>24</v>
      </c>
      <c r="B115" s="181" t="s">
        <v>3</v>
      </c>
      <c r="C115" s="1" t="s">
        <v>176</v>
      </c>
      <c r="D115" s="94">
        <f aca="true" t="shared" si="40" ref="D115:I115">D116+D117</f>
        <v>0</v>
      </c>
      <c r="E115" s="94">
        <f t="shared" si="40"/>
        <v>0</v>
      </c>
      <c r="F115" s="94">
        <f t="shared" si="40"/>
        <v>0</v>
      </c>
      <c r="G115" s="94">
        <f t="shared" si="40"/>
        <v>0</v>
      </c>
      <c r="H115" s="94">
        <f t="shared" si="40"/>
        <v>0</v>
      </c>
      <c r="I115" s="94">
        <f t="shared" si="40"/>
        <v>0</v>
      </c>
      <c r="J115" s="217">
        <v>0</v>
      </c>
    </row>
    <row r="116" spans="1:10" ht="17.25" customHeight="1">
      <c r="A116" s="165">
        <v>25</v>
      </c>
      <c r="B116" s="181" t="s">
        <v>4</v>
      </c>
      <c r="C116" s="1" t="s">
        <v>177</v>
      </c>
      <c r="D116" s="94"/>
      <c r="E116" s="94"/>
      <c r="F116" s="94"/>
      <c r="G116" s="94"/>
      <c r="H116" s="94"/>
      <c r="I116" s="94"/>
      <c r="J116" s="217">
        <v>0</v>
      </c>
    </row>
    <row r="117" spans="1:10" ht="17.25" customHeight="1">
      <c r="A117" s="164">
        <v>26</v>
      </c>
      <c r="B117" s="181" t="s">
        <v>67</v>
      </c>
      <c r="C117" s="1" t="s">
        <v>178</v>
      </c>
      <c r="D117" s="94"/>
      <c r="E117" s="94"/>
      <c r="F117" s="94"/>
      <c r="G117" s="94"/>
      <c r="H117" s="94"/>
      <c r="I117" s="94"/>
      <c r="J117" s="217">
        <v>0</v>
      </c>
    </row>
    <row r="118" spans="1:10" ht="17.25" customHeight="1">
      <c r="A118" s="164">
        <v>27</v>
      </c>
      <c r="B118" s="181" t="s">
        <v>9</v>
      </c>
      <c r="C118" s="1" t="s">
        <v>179</v>
      </c>
      <c r="D118" s="94">
        <f aca="true" t="shared" si="41" ref="D118:I118">D119+D122</f>
        <v>0</v>
      </c>
      <c r="E118" s="94">
        <f t="shared" si="41"/>
        <v>0</v>
      </c>
      <c r="F118" s="94">
        <f t="shared" si="41"/>
        <v>0</v>
      </c>
      <c r="G118" s="94">
        <f t="shared" si="41"/>
        <v>0</v>
      </c>
      <c r="H118" s="94">
        <f t="shared" si="41"/>
        <v>0</v>
      </c>
      <c r="I118" s="94">
        <f t="shared" si="41"/>
        <v>0</v>
      </c>
      <c r="J118" s="217">
        <v>0</v>
      </c>
    </row>
    <row r="119" spans="1:10" ht="17.25" customHeight="1">
      <c r="A119" s="164">
        <v>28</v>
      </c>
      <c r="B119" s="181" t="s">
        <v>10</v>
      </c>
      <c r="C119" s="1" t="s">
        <v>180</v>
      </c>
      <c r="D119" s="94">
        <f aca="true" t="shared" si="42" ref="D119:I119">D120+D121</f>
        <v>0</v>
      </c>
      <c r="E119" s="94">
        <f t="shared" si="42"/>
        <v>0</v>
      </c>
      <c r="F119" s="94">
        <f t="shared" si="42"/>
        <v>0</v>
      </c>
      <c r="G119" s="94">
        <f t="shared" si="42"/>
        <v>0</v>
      </c>
      <c r="H119" s="94">
        <f t="shared" si="42"/>
        <v>0</v>
      </c>
      <c r="I119" s="94">
        <f t="shared" si="42"/>
        <v>0</v>
      </c>
      <c r="J119" s="217">
        <v>0</v>
      </c>
    </row>
    <row r="120" spans="1:10" ht="17.25" customHeight="1" thickBot="1">
      <c r="A120" s="173">
        <v>29</v>
      </c>
      <c r="B120" s="181" t="s">
        <v>78</v>
      </c>
      <c r="C120" s="1" t="s">
        <v>182</v>
      </c>
      <c r="D120" s="94"/>
      <c r="E120" s="94"/>
      <c r="F120" s="94"/>
      <c r="G120" s="94"/>
      <c r="H120" s="94"/>
      <c r="I120" s="94"/>
      <c r="J120" s="217">
        <v>0</v>
      </c>
    </row>
    <row r="121" spans="1:10" ht="17.25" customHeight="1" thickBot="1">
      <c r="A121" s="139">
        <v>30</v>
      </c>
      <c r="B121" s="181" t="s">
        <v>79</v>
      </c>
      <c r="C121" s="141" t="s">
        <v>181</v>
      </c>
      <c r="D121" s="94"/>
      <c r="E121" s="94"/>
      <c r="F121" s="94"/>
      <c r="G121" s="94"/>
      <c r="H121" s="94"/>
      <c r="I121" s="94"/>
      <c r="J121" s="217">
        <v>0</v>
      </c>
    </row>
    <row r="122" spans="1:10" ht="16.5" customHeight="1" thickBot="1">
      <c r="A122" s="139">
        <v>31</v>
      </c>
      <c r="B122" s="181" t="s">
        <v>12</v>
      </c>
      <c r="C122" s="142" t="s">
        <v>183</v>
      </c>
      <c r="D122" s="94">
        <f aca="true" t="shared" si="43" ref="D122:I122">D123+D124</f>
        <v>0</v>
      </c>
      <c r="E122" s="94">
        <f t="shared" si="43"/>
        <v>0</v>
      </c>
      <c r="F122" s="94">
        <f t="shared" si="43"/>
        <v>0</v>
      </c>
      <c r="G122" s="94">
        <f t="shared" si="43"/>
        <v>0</v>
      </c>
      <c r="H122" s="94">
        <f t="shared" si="43"/>
        <v>0</v>
      </c>
      <c r="I122" s="94">
        <f t="shared" si="43"/>
        <v>0</v>
      </c>
      <c r="J122" s="217">
        <v>0</v>
      </c>
    </row>
    <row r="123" spans="1:10" ht="17.25" customHeight="1" thickBot="1">
      <c r="A123" s="139">
        <v>32</v>
      </c>
      <c r="B123" s="181" t="s">
        <v>132</v>
      </c>
      <c r="C123" s="1" t="s">
        <v>182</v>
      </c>
      <c r="D123" s="94"/>
      <c r="E123" s="94"/>
      <c r="F123" s="94"/>
      <c r="G123" s="94"/>
      <c r="H123" s="94"/>
      <c r="I123" s="94"/>
      <c r="J123" s="217">
        <v>0</v>
      </c>
    </row>
    <row r="124" spans="1:10" ht="17.25" customHeight="1">
      <c r="A124" s="176">
        <v>33</v>
      </c>
      <c r="B124" s="181" t="s">
        <v>134</v>
      </c>
      <c r="C124" s="141" t="s">
        <v>181</v>
      </c>
      <c r="D124" s="94"/>
      <c r="E124" s="94"/>
      <c r="F124" s="94"/>
      <c r="G124" s="94"/>
      <c r="H124" s="94"/>
      <c r="I124" s="94"/>
      <c r="J124" s="217">
        <v>0</v>
      </c>
    </row>
    <row r="125" spans="1:10" ht="17.25" customHeight="1" thickBot="1">
      <c r="A125" s="173">
        <v>34</v>
      </c>
      <c r="B125" s="181" t="s">
        <v>32</v>
      </c>
      <c r="C125" s="1" t="s">
        <v>184</v>
      </c>
      <c r="D125" s="94">
        <f aca="true" t="shared" si="44" ref="D125:I125">D126+D127</f>
        <v>0</v>
      </c>
      <c r="E125" s="94">
        <f t="shared" si="44"/>
        <v>0</v>
      </c>
      <c r="F125" s="94">
        <f t="shared" si="44"/>
        <v>0</v>
      </c>
      <c r="G125" s="94">
        <f t="shared" si="44"/>
        <v>0</v>
      </c>
      <c r="H125" s="94">
        <f t="shared" si="44"/>
        <v>0</v>
      </c>
      <c r="I125" s="94">
        <f t="shared" si="44"/>
        <v>0</v>
      </c>
      <c r="J125" s="217">
        <v>0</v>
      </c>
    </row>
    <row r="126" spans="1:10" ht="17.25" customHeight="1" thickBot="1">
      <c r="A126" s="139">
        <v>35</v>
      </c>
      <c r="B126" s="181" t="s">
        <v>58</v>
      </c>
      <c r="C126" s="1" t="s">
        <v>185</v>
      </c>
      <c r="D126" s="94"/>
      <c r="E126" s="94"/>
      <c r="F126" s="94"/>
      <c r="G126" s="94"/>
      <c r="H126" s="94"/>
      <c r="I126" s="94"/>
      <c r="J126" s="217">
        <v>0</v>
      </c>
    </row>
    <row r="127" spans="1:10" ht="17.25" customHeight="1">
      <c r="A127" s="163">
        <v>36</v>
      </c>
      <c r="B127" s="181" t="s">
        <v>92</v>
      </c>
      <c r="C127" s="1" t="s">
        <v>186</v>
      </c>
      <c r="D127" s="94"/>
      <c r="E127" s="94"/>
      <c r="F127" s="94"/>
      <c r="G127" s="94"/>
      <c r="H127" s="94"/>
      <c r="I127" s="94"/>
      <c r="J127" s="217">
        <v>0</v>
      </c>
    </row>
    <row r="128" spans="1:10" ht="17.25" customHeight="1">
      <c r="A128" s="164">
        <v>37</v>
      </c>
      <c r="B128" s="181" t="s">
        <v>33</v>
      </c>
      <c r="C128" s="1" t="s">
        <v>187</v>
      </c>
      <c r="D128" s="94">
        <f aca="true" t="shared" si="45" ref="D128:I128">D129+D130</f>
        <v>0</v>
      </c>
      <c r="E128" s="94">
        <f t="shared" si="45"/>
        <v>0</v>
      </c>
      <c r="F128" s="94">
        <f t="shared" si="45"/>
        <v>0</v>
      </c>
      <c r="G128" s="94">
        <f t="shared" si="45"/>
        <v>0</v>
      </c>
      <c r="H128" s="94">
        <f t="shared" si="45"/>
        <v>0</v>
      </c>
      <c r="I128" s="94">
        <f t="shared" si="45"/>
        <v>0</v>
      </c>
      <c r="J128" s="217">
        <v>0</v>
      </c>
    </row>
    <row r="129" spans="1:10" ht="17.25" customHeight="1">
      <c r="A129" s="164">
        <v>38</v>
      </c>
      <c r="B129" s="181" t="s">
        <v>56</v>
      </c>
      <c r="C129" s="1" t="s">
        <v>185</v>
      </c>
      <c r="D129" s="94"/>
      <c r="E129" s="94"/>
      <c r="F129" s="94"/>
      <c r="G129" s="94"/>
      <c r="H129" s="94"/>
      <c r="I129" s="94"/>
      <c r="J129" s="217">
        <v>0</v>
      </c>
    </row>
    <row r="130" spans="1:10" s="13" customFormat="1" ht="17.25" customHeight="1">
      <c r="A130" s="166">
        <v>39</v>
      </c>
      <c r="B130" s="181" t="s">
        <v>57</v>
      </c>
      <c r="C130" s="1" t="s">
        <v>186</v>
      </c>
      <c r="D130" s="95"/>
      <c r="E130" s="95"/>
      <c r="F130" s="95"/>
      <c r="G130" s="95"/>
      <c r="H130" s="95"/>
      <c r="I130" s="95"/>
      <c r="J130" s="217">
        <v>0</v>
      </c>
    </row>
    <row r="131" spans="1:10" ht="17.25" customHeight="1">
      <c r="A131" s="164">
        <v>40</v>
      </c>
      <c r="B131" s="181"/>
      <c r="C131" s="143" t="s">
        <v>188</v>
      </c>
      <c r="D131" s="95">
        <f aca="true" t="shared" si="46" ref="D131:I131">D106+D114</f>
        <v>63297</v>
      </c>
      <c r="E131" s="95">
        <f t="shared" si="46"/>
        <v>0</v>
      </c>
      <c r="F131" s="95">
        <f t="shared" si="46"/>
        <v>63297</v>
      </c>
      <c r="G131" s="95">
        <f t="shared" si="46"/>
        <v>0</v>
      </c>
      <c r="H131" s="95">
        <f t="shared" si="46"/>
        <v>63297</v>
      </c>
      <c r="I131" s="95">
        <f t="shared" si="46"/>
        <v>0</v>
      </c>
      <c r="J131" s="219">
        <f>I131/H131</f>
        <v>0</v>
      </c>
    </row>
    <row r="132" spans="1:10" ht="17.25" customHeight="1">
      <c r="A132" s="165"/>
      <c r="B132" s="181"/>
      <c r="C132" s="143"/>
      <c r="D132" s="126"/>
      <c r="E132" s="126"/>
      <c r="F132" s="126"/>
      <c r="G132" s="126"/>
      <c r="H132" s="126"/>
      <c r="I132" s="126"/>
      <c r="J132" s="217"/>
    </row>
    <row r="133" spans="1:10" s="13" customFormat="1" ht="17.25" customHeight="1" thickBot="1">
      <c r="A133" s="168">
        <v>41</v>
      </c>
      <c r="B133" s="153" t="s">
        <v>30</v>
      </c>
      <c r="C133" s="3" t="s">
        <v>189</v>
      </c>
      <c r="D133" s="95"/>
      <c r="E133" s="95"/>
      <c r="F133" s="95"/>
      <c r="G133" s="95"/>
      <c r="H133" s="95"/>
      <c r="I133" s="95"/>
      <c r="J133" s="217"/>
    </row>
    <row r="134" spans="1:10" ht="17.25" customHeight="1" thickBot="1">
      <c r="A134" s="174"/>
      <c r="B134" s="181" t="s">
        <v>3</v>
      </c>
      <c r="C134" s="1" t="s">
        <v>190</v>
      </c>
      <c r="D134" s="94">
        <f aca="true" t="shared" si="47" ref="D134:I134">D135+D136</f>
        <v>99755</v>
      </c>
      <c r="E134" s="94">
        <f t="shared" si="47"/>
        <v>598</v>
      </c>
      <c r="F134" s="94">
        <f t="shared" si="47"/>
        <v>100353</v>
      </c>
      <c r="G134" s="94">
        <f t="shared" si="47"/>
        <v>182</v>
      </c>
      <c r="H134" s="94">
        <f t="shared" si="47"/>
        <v>100535</v>
      </c>
      <c r="I134" s="94">
        <f t="shared" si="47"/>
        <v>33608</v>
      </c>
      <c r="J134" s="217">
        <f>I134/H134</f>
        <v>0.33429154025961105</v>
      </c>
    </row>
    <row r="135" spans="1:10" ht="17.25" customHeight="1" thickBot="1">
      <c r="A135" s="174"/>
      <c r="B135" s="181" t="s">
        <v>4</v>
      </c>
      <c r="C135" s="1" t="s">
        <v>191</v>
      </c>
      <c r="D135" s="94">
        <v>89549</v>
      </c>
      <c r="E135" s="94">
        <v>598</v>
      </c>
      <c r="F135" s="94">
        <f>D135+E135</f>
        <v>90147</v>
      </c>
      <c r="G135" s="94">
        <v>182</v>
      </c>
      <c r="H135" s="94">
        <f>F135+G135</f>
        <v>90329</v>
      </c>
      <c r="I135" s="94">
        <v>33608</v>
      </c>
      <c r="J135" s="217">
        <f>I135/H135</f>
        <v>0.37206212844158576</v>
      </c>
    </row>
    <row r="136" spans="1:10" ht="17.25" customHeight="1" thickBot="1">
      <c r="A136" s="174"/>
      <c r="B136" s="181" t="s">
        <v>67</v>
      </c>
      <c r="C136" s="1" t="s">
        <v>192</v>
      </c>
      <c r="D136" s="94">
        <f>10206</f>
        <v>10206</v>
      </c>
      <c r="E136" s="94"/>
      <c r="F136" s="94">
        <f>D136+E136</f>
        <v>10206</v>
      </c>
      <c r="G136" s="94"/>
      <c r="H136" s="94">
        <f>F136+G136</f>
        <v>10206</v>
      </c>
      <c r="I136" s="94">
        <v>0</v>
      </c>
      <c r="J136" s="217">
        <f>I136/H136</f>
        <v>0</v>
      </c>
    </row>
    <row r="137" spans="1:10" ht="17.25" customHeight="1" thickBot="1">
      <c r="A137" s="174"/>
      <c r="B137" s="181" t="s">
        <v>9</v>
      </c>
      <c r="C137" s="1" t="s">
        <v>193</v>
      </c>
      <c r="D137" s="94">
        <f aca="true" t="shared" si="48" ref="D137:I137">D138+D139</f>
        <v>0</v>
      </c>
      <c r="E137" s="94">
        <f t="shared" si="48"/>
        <v>0</v>
      </c>
      <c r="F137" s="94">
        <f t="shared" si="48"/>
        <v>0</v>
      </c>
      <c r="G137" s="94">
        <f t="shared" si="48"/>
        <v>0</v>
      </c>
      <c r="H137" s="94">
        <f t="shared" si="48"/>
        <v>0</v>
      </c>
      <c r="I137" s="94">
        <f t="shared" si="48"/>
        <v>0</v>
      </c>
      <c r="J137" s="217">
        <v>0</v>
      </c>
    </row>
    <row r="138" spans="1:10" ht="17.25" customHeight="1" thickBot="1">
      <c r="A138" s="174"/>
      <c r="B138" s="181" t="s">
        <v>10</v>
      </c>
      <c r="C138" s="1" t="s">
        <v>60</v>
      </c>
      <c r="D138" s="94"/>
      <c r="E138" s="94"/>
      <c r="F138" s="94"/>
      <c r="G138" s="94"/>
      <c r="H138" s="94"/>
      <c r="I138" s="94"/>
      <c r="J138" s="217">
        <v>0</v>
      </c>
    </row>
    <row r="139" spans="1:10" ht="17.25" customHeight="1" thickBot="1">
      <c r="A139" s="174"/>
      <c r="B139" s="181" t="s">
        <v>12</v>
      </c>
      <c r="C139" s="1" t="s">
        <v>61</v>
      </c>
      <c r="D139" s="94"/>
      <c r="E139" s="94"/>
      <c r="F139" s="94"/>
      <c r="G139" s="94"/>
      <c r="H139" s="94"/>
      <c r="I139" s="94"/>
      <c r="J139" s="217">
        <v>0</v>
      </c>
    </row>
    <row r="140" spans="1:10" ht="17.25" customHeight="1" thickBot="1">
      <c r="A140" s="174"/>
      <c r="B140" s="181" t="s">
        <v>32</v>
      </c>
      <c r="C140" s="1" t="s">
        <v>194</v>
      </c>
      <c r="D140" s="94">
        <f aca="true" t="shared" si="49" ref="D140:I140">D141+D144</f>
        <v>0</v>
      </c>
      <c r="E140" s="94">
        <f t="shared" si="49"/>
        <v>0</v>
      </c>
      <c r="F140" s="94">
        <f t="shared" si="49"/>
        <v>0</v>
      </c>
      <c r="G140" s="94">
        <f t="shared" si="49"/>
        <v>0</v>
      </c>
      <c r="H140" s="94">
        <f t="shared" si="49"/>
        <v>0</v>
      </c>
      <c r="I140" s="94">
        <f t="shared" si="49"/>
        <v>0</v>
      </c>
      <c r="J140" s="217">
        <v>0</v>
      </c>
    </row>
    <row r="141" spans="1:10" ht="17.25" customHeight="1" thickBot="1">
      <c r="A141" s="174"/>
      <c r="B141" s="181" t="s">
        <v>58</v>
      </c>
      <c r="C141" s="1" t="s">
        <v>195</v>
      </c>
      <c r="D141" s="94">
        <f aca="true" t="shared" si="50" ref="D141:I141">D142+D143</f>
        <v>0</v>
      </c>
      <c r="E141" s="94">
        <f t="shared" si="50"/>
        <v>0</v>
      </c>
      <c r="F141" s="94">
        <f t="shared" si="50"/>
        <v>0</v>
      </c>
      <c r="G141" s="94">
        <f t="shared" si="50"/>
        <v>0</v>
      </c>
      <c r="H141" s="94">
        <f t="shared" si="50"/>
        <v>0</v>
      </c>
      <c r="I141" s="94">
        <f t="shared" si="50"/>
        <v>0</v>
      </c>
      <c r="J141" s="217">
        <v>0</v>
      </c>
    </row>
    <row r="142" spans="1:10" ht="17.25" customHeight="1" thickBot="1">
      <c r="A142" s="174"/>
      <c r="B142" s="181" t="s">
        <v>106</v>
      </c>
      <c r="C142" s="1" t="s">
        <v>196</v>
      </c>
      <c r="D142" s="94"/>
      <c r="E142" s="94"/>
      <c r="F142" s="94"/>
      <c r="G142" s="94"/>
      <c r="H142" s="94"/>
      <c r="I142" s="94"/>
      <c r="J142" s="217">
        <v>0</v>
      </c>
    </row>
    <row r="143" spans="1:10" ht="17.25" customHeight="1" thickBot="1">
      <c r="A143" s="174"/>
      <c r="B143" s="181" t="s">
        <v>108</v>
      </c>
      <c r="C143" s="1" t="s">
        <v>197</v>
      </c>
      <c r="D143" s="94"/>
      <c r="E143" s="94"/>
      <c r="F143" s="94"/>
      <c r="G143" s="94"/>
      <c r="H143" s="94"/>
      <c r="I143" s="94"/>
      <c r="J143" s="217">
        <v>0</v>
      </c>
    </row>
    <row r="144" spans="1:10" ht="17.25" customHeight="1" thickBot="1">
      <c r="A144" s="174"/>
      <c r="B144" s="181" t="s">
        <v>92</v>
      </c>
      <c r="C144" s="1" t="s">
        <v>198</v>
      </c>
      <c r="D144" s="94">
        <f aca="true" t="shared" si="51" ref="D144:I144">D145+D146</f>
        <v>0</v>
      </c>
      <c r="E144" s="94">
        <f t="shared" si="51"/>
        <v>0</v>
      </c>
      <c r="F144" s="94">
        <f t="shared" si="51"/>
        <v>0</v>
      </c>
      <c r="G144" s="94">
        <f t="shared" si="51"/>
        <v>0</v>
      </c>
      <c r="H144" s="94">
        <f t="shared" si="51"/>
        <v>0</v>
      </c>
      <c r="I144" s="94">
        <f t="shared" si="51"/>
        <v>0</v>
      </c>
      <c r="J144" s="217">
        <v>0</v>
      </c>
    </row>
    <row r="145" spans="1:10" ht="17.25" customHeight="1" thickBot="1">
      <c r="A145" s="174"/>
      <c r="B145" s="181" t="s">
        <v>111</v>
      </c>
      <c r="C145" s="1" t="s">
        <v>196</v>
      </c>
      <c r="D145" s="94"/>
      <c r="E145" s="94"/>
      <c r="F145" s="94"/>
      <c r="G145" s="94"/>
      <c r="H145" s="94"/>
      <c r="I145" s="94"/>
      <c r="J145" s="217">
        <v>0</v>
      </c>
    </row>
    <row r="146" spans="1:10" ht="17.25" customHeight="1" thickBot="1">
      <c r="A146" s="174"/>
      <c r="B146" s="181" t="s">
        <v>113</v>
      </c>
      <c r="C146" s="1" t="s">
        <v>197</v>
      </c>
      <c r="D146" s="94"/>
      <c r="E146" s="94"/>
      <c r="F146" s="94"/>
      <c r="G146" s="94"/>
      <c r="H146" s="94"/>
      <c r="I146" s="94"/>
      <c r="J146" s="217">
        <v>0</v>
      </c>
    </row>
    <row r="147" spans="1:10" ht="17.25" customHeight="1" thickBot="1">
      <c r="A147" s="174"/>
      <c r="B147" s="181" t="s">
        <v>33</v>
      </c>
      <c r="C147" s="1" t="s">
        <v>199</v>
      </c>
      <c r="D147" s="94">
        <f aca="true" t="shared" si="52" ref="D147:I147">D148+D149</f>
        <v>0</v>
      </c>
      <c r="E147" s="94">
        <f t="shared" si="52"/>
        <v>0</v>
      </c>
      <c r="F147" s="94">
        <f t="shared" si="52"/>
        <v>0</v>
      </c>
      <c r="G147" s="94">
        <f t="shared" si="52"/>
        <v>0</v>
      </c>
      <c r="H147" s="94">
        <f t="shared" si="52"/>
        <v>0</v>
      </c>
      <c r="I147" s="94">
        <f t="shared" si="52"/>
        <v>0</v>
      </c>
      <c r="J147" s="217">
        <v>0</v>
      </c>
    </row>
    <row r="148" spans="1:10" ht="17.25" customHeight="1" thickBot="1">
      <c r="A148" s="174"/>
      <c r="B148" s="181" t="s">
        <v>56</v>
      </c>
      <c r="C148" s="1" t="s">
        <v>200</v>
      </c>
      <c r="D148" s="94"/>
      <c r="E148" s="94"/>
      <c r="F148" s="94"/>
      <c r="G148" s="94"/>
      <c r="H148" s="94"/>
      <c r="I148" s="94"/>
      <c r="J148" s="217">
        <v>0</v>
      </c>
    </row>
    <row r="149" spans="1:10" ht="17.25" customHeight="1" thickBot="1">
      <c r="A149" s="139">
        <v>42</v>
      </c>
      <c r="B149" s="181" t="s">
        <v>57</v>
      </c>
      <c r="C149" s="1" t="s">
        <v>201</v>
      </c>
      <c r="D149" s="94"/>
      <c r="E149" s="94"/>
      <c r="F149" s="94"/>
      <c r="G149" s="94"/>
      <c r="H149" s="94"/>
      <c r="I149" s="94"/>
      <c r="J149" s="217">
        <v>0</v>
      </c>
    </row>
    <row r="150" spans="1:10" ht="17.25" customHeight="1" thickBot="1">
      <c r="A150" s="139">
        <v>43</v>
      </c>
      <c r="B150" s="181" t="s">
        <v>34</v>
      </c>
      <c r="C150" s="1" t="s">
        <v>202</v>
      </c>
      <c r="D150" s="94">
        <f aca="true" t="shared" si="53" ref="D150:I150">D151+D152</f>
        <v>0</v>
      </c>
      <c r="E150" s="94">
        <f t="shared" si="53"/>
        <v>0</v>
      </c>
      <c r="F150" s="94">
        <f t="shared" si="53"/>
        <v>0</v>
      </c>
      <c r="G150" s="94">
        <f t="shared" si="53"/>
        <v>0</v>
      </c>
      <c r="H150" s="94">
        <f t="shared" si="53"/>
        <v>0</v>
      </c>
      <c r="I150" s="94">
        <f t="shared" si="53"/>
        <v>0</v>
      </c>
      <c r="J150" s="217">
        <v>0</v>
      </c>
    </row>
    <row r="151" spans="1:10" ht="17.25" customHeight="1" thickBot="1">
      <c r="A151" s="139"/>
      <c r="B151" s="181" t="s">
        <v>86</v>
      </c>
      <c r="C151" s="1" t="s">
        <v>185</v>
      </c>
      <c r="D151" s="94"/>
      <c r="E151" s="94"/>
      <c r="F151" s="94"/>
      <c r="G151" s="94"/>
      <c r="H151" s="94"/>
      <c r="I151" s="94"/>
      <c r="J151" s="217">
        <v>0</v>
      </c>
    </row>
    <row r="152" spans="1:10" ht="17.25" customHeight="1" thickBot="1">
      <c r="A152" s="139"/>
      <c r="B152" s="181" t="s">
        <v>87</v>
      </c>
      <c r="C152" s="1" t="s">
        <v>186</v>
      </c>
      <c r="D152" s="94"/>
      <c r="E152" s="94"/>
      <c r="F152" s="94"/>
      <c r="G152" s="94"/>
      <c r="H152" s="94"/>
      <c r="I152" s="94"/>
      <c r="J152" s="217">
        <v>0</v>
      </c>
    </row>
    <row r="153" spans="1:10" s="147" customFormat="1" ht="17.25" customHeight="1" thickBot="1">
      <c r="A153" s="186">
        <v>44</v>
      </c>
      <c r="B153" s="189"/>
      <c r="C153" s="143" t="s">
        <v>203</v>
      </c>
      <c r="D153" s="146">
        <f aca="true" t="shared" si="54" ref="D153:I153">D150+D147+D140+D137+D134</f>
        <v>99755</v>
      </c>
      <c r="E153" s="146">
        <f t="shared" si="54"/>
        <v>598</v>
      </c>
      <c r="F153" s="146">
        <f t="shared" si="54"/>
        <v>100353</v>
      </c>
      <c r="G153" s="146">
        <f t="shared" si="54"/>
        <v>182</v>
      </c>
      <c r="H153" s="146">
        <f t="shared" si="54"/>
        <v>100535</v>
      </c>
      <c r="I153" s="146">
        <f t="shared" si="54"/>
        <v>33608</v>
      </c>
      <c r="J153" s="225">
        <f>I153/H153</f>
        <v>0.33429154025961105</v>
      </c>
    </row>
    <row r="154" spans="1:10" ht="17.25" customHeight="1" thickBot="1">
      <c r="A154" s="187">
        <v>24</v>
      </c>
      <c r="B154" s="181"/>
      <c r="C154" s="1" t="s">
        <v>239</v>
      </c>
      <c r="D154" s="94"/>
      <c r="E154" s="94"/>
      <c r="F154" s="94"/>
      <c r="G154" s="94"/>
      <c r="H154" s="94"/>
      <c r="I154" s="94">
        <v>2862</v>
      </c>
      <c r="J154" s="217">
        <v>0</v>
      </c>
    </row>
    <row r="155" spans="1:10" ht="17.25" customHeight="1" thickBot="1">
      <c r="A155" s="187"/>
      <c r="B155" s="181"/>
      <c r="C155" s="1" t="s">
        <v>240</v>
      </c>
      <c r="D155" s="94"/>
      <c r="E155" s="94"/>
      <c r="F155" s="94"/>
      <c r="G155" s="94"/>
      <c r="H155" s="94"/>
      <c r="I155" s="94">
        <v>5095</v>
      </c>
      <c r="J155" s="217">
        <v>0</v>
      </c>
    </row>
    <row r="156" spans="1:10" s="13" customFormat="1" ht="17.25" customHeight="1" thickBot="1">
      <c r="A156" s="188"/>
      <c r="B156" s="261" t="s">
        <v>204</v>
      </c>
      <c r="C156" s="262"/>
      <c r="D156" s="95">
        <f>D99+D131</f>
        <v>286917</v>
      </c>
      <c r="E156" s="95">
        <f>E99+E131</f>
        <v>5897</v>
      </c>
      <c r="F156" s="95">
        <f>F99+F131</f>
        <v>292814</v>
      </c>
      <c r="G156" s="95">
        <f>G99+G131</f>
        <v>3934</v>
      </c>
      <c r="H156" s="95">
        <f>H99+H131</f>
        <v>296748</v>
      </c>
      <c r="I156" s="95">
        <f>I99+I131+I154</f>
        <v>147778</v>
      </c>
      <c r="J156" s="219">
        <f>I156/H156</f>
        <v>0.49799156186393845</v>
      </c>
    </row>
    <row r="157" spans="1:10" s="13" customFormat="1" ht="17.25" customHeight="1" thickBot="1">
      <c r="A157" s="62">
        <v>45</v>
      </c>
      <c r="B157" s="258" t="s">
        <v>205</v>
      </c>
      <c r="C157" s="259"/>
      <c r="D157" s="96">
        <f>D100+D153</f>
        <v>286917</v>
      </c>
      <c r="E157" s="96">
        <f>E100+E153</f>
        <v>5897</v>
      </c>
      <c r="F157" s="96">
        <f>F100+F153</f>
        <v>292814</v>
      </c>
      <c r="G157" s="96">
        <f>G100+G153</f>
        <v>3934</v>
      </c>
      <c r="H157" s="96">
        <f>H100+H153</f>
        <v>296748</v>
      </c>
      <c r="I157" s="96">
        <f>I100+I153+I155</f>
        <v>171774</v>
      </c>
      <c r="J157" s="219">
        <f>I157/H157</f>
        <v>0.5788547858789276</v>
      </c>
    </row>
    <row r="158" spans="1:10" s="21" customFormat="1" ht="17.25" customHeight="1">
      <c r="A158" s="91"/>
      <c r="B158" s="98"/>
      <c r="C158" s="66"/>
      <c r="D158" s="91"/>
      <c r="E158" s="91"/>
      <c r="F158" s="91"/>
      <c r="G158" s="91"/>
      <c r="H158" s="91"/>
      <c r="I158" s="91"/>
      <c r="J158" s="218"/>
    </row>
  </sheetData>
  <mergeCells count="4">
    <mergeCell ref="B1:H1"/>
    <mergeCell ref="B156:C156"/>
    <mergeCell ref="B157:C157"/>
    <mergeCell ref="A5:J6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portrait" paperSize="8" scale="65" r:id="rId1"/>
  <rowBreaks count="2" manualBreakCount="2">
    <brk id="49" min="1" max="9" man="1"/>
    <brk id="101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7"/>
  <sheetViews>
    <sheetView view="pageBreakPreview" zoomScaleSheetLayoutView="100" workbookViewId="0" topLeftCell="B102">
      <selection activeCell="B2" sqref="B2"/>
    </sheetView>
  </sheetViews>
  <sheetFormatPr defaultColWidth="9.00390625" defaultRowHeight="17.25" customHeight="1"/>
  <cols>
    <col min="1" max="1" width="6.75390625" style="6" hidden="1" customWidth="1"/>
    <col min="2" max="2" width="9.375" style="50" customWidth="1"/>
    <col min="3" max="3" width="70.25390625" style="6" customWidth="1"/>
    <col min="4" max="4" width="13.00390625" style="6" customWidth="1"/>
    <col min="5" max="7" width="13.00390625" style="6" hidden="1" customWidth="1"/>
    <col min="8" max="9" width="13.00390625" style="6" customWidth="1"/>
    <col min="10" max="10" width="13.00390625" style="226" customWidth="1"/>
    <col min="11" max="16384" width="9.125" style="6" customWidth="1"/>
  </cols>
  <sheetData>
    <row r="1" spans="1:12" ht="17.25" customHeight="1">
      <c r="A1" s="6" t="s">
        <v>68</v>
      </c>
      <c r="B1" s="268" t="s">
        <v>244</v>
      </c>
      <c r="C1" s="268"/>
      <c r="D1" s="264"/>
      <c r="E1" s="264"/>
      <c r="F1" s="264"/>
      <c r="G1" s="264"/>
      <c r="H1" s="264"/>
      <c r="I1" s="264"/>
      <c r="J1" s="264"/>
      <c r="K1" s="264"/>
      <c r="L1" s="264"/>
    </row>
    <row r="2" ht="17.25" customHeight="1">
      <c r="B2" s="6"/>
    </row>
    <row r="3" spans="1:10" ht="12.75" customHeight="1">
      <c r="A3" s="7"/>
      <c r="B3" s="8"/>
      <c r="C3" s="7"/>
      <c r="D3" s="7"/>
      <c r="E3" s="7"/>
      <c r="F3" s="7"/>
      <c r="G3" s="7"/>
      <c r="H3" s="7"/>
      <c r="I3" s="7"/>
      <c r="J3" s="227"/>
    </row>
    <row r="4" spans="1:10" ht="17.25" customHeight="1" hidden="1">
      <c r="A4" s="7"/>
      <c r="B4" s="8"/>
      <c r="C4" s="7"/>
      <c r="D4" s="7"/>
      <c r="E4" s="7"/>
      <c r="F4" s="7"/>
      <c r="G4" s="7"/>
      <c r="H4" s="7"/>
      <c r="I4" s="7"/>
      <c r="J4" s="227"/>
    </row>
    <row r="5" spans="1:10" ht="17.25" customHeight="1">
      <c r="A5" s="263" t="s">
        <v>215</v>
      </c>
      <c r="B5" s="263"/>
      <c r="C5" s="263"/>
      <c r="D5" s="263"/>
      <c r="E5" s="264"/>
      <c r="F5" s="264"/>
      <c r="G5" s="264"/>
      <c r="H5" s="264"/>
      <c r="I5" s="264"/>
      <c r="J5" s="264"/>
    </row>
    <row r="6" spans="1:4" ht="17.25" customHeight="1" thickBot="1">
      <c r="A6" s="260"/>
      <c r="B6" s="260"/>
      <c r="C6" s="260"/>
      <c r="D6" s="260"/>
    </row>
    <row r="7" spans="1:10" ht="35.25" customHeight="1" thickBot="1">
      <c r="A7" s="57" t="s">
        <v>0</v>
      </c>
      <c r="B7" s="58"/>
      <c r="C7" s="83" t="s">
        <v>124</v>
      </c>
      <c r="D7" s="154" t="s">
        <v>213</v>
      </c>
      <c r="E7" s="154" t="s">
        <v>228</v>
      </c>
      <c r="F7" s="154" t="s">
        <v>229</v>
      </c>
      <c r="G7" s="154" t="s">
        <v>232</v>
      </c>
      <c r="H7" s="154" t="s">
        <v>229</v>
      </c>
      <c r="I7" s="154" t="s">
        <v>237</v>
      </c>
      <c r="J7" s="154" t="s">
        <v>238</v>
      </c>
    </row>
    <row r="8" spans="1:10" s="13" customFormat="1" ht="17.25" customHeight="1" thickBot="1">
      <c r="A8" s="10">
        <v>1</v>
      </c>
      <c r="B8" s="11" t="s">
        <v>2</v>
      </c>
      <c r="C8" s="80" t="s">
        <v>125</v>
      </c>
      <c r="D8" s="59"/>
      <c r="E8" s="59"/>
      <c r="F8" s="59"/>
      <c r="G8" s="59"/>
      <c r="H8" s="59"/>
      <c r="I8" s="59"/>
      <c r="J8" s="59"/>
    </row>
    <row r="9" spans="1:10" ht="17.25" customHeight="1">
      <c r="A9" s="73">
        <v>2</v>
      </c>
      <c r="B9" s="25" t="s">
        <v>3</v>
      </c>
      <c r="C9" s="124" t="s">
        <v>62</v>
      </c>
      <c r="D9" s="102">
        <f>D10+D11+D12+D13+D14+D15+D16+D17</f>
        <v>0</v>
      </c>
      <c r="E9" s="102">
        <f>E10+E11+E12+E13+E14+E15+E16+E17</f>
        <v>0</v>
      </c>
      <c r="F9" s="102">
        <f>F10+F11+F12+F13+F14+F15+F16+F17</f>
        <v>0</v>
      </c>
      <c r="G9" s="102">
        <f>G10+G11+G12+G13+G14+G15+G16+G17</f>
        <v>0</v>
      </c>
      <c r="H9" s="102">
        <f>H10+H11+H12+H13+H14+H15+H16+H17</f>
        <v>0</v>
      </c>
      <c r="I9" s="102">
        <v>43</v>
      </c>
      <c r="J9" s="228">
        <v>0</v>
      </c>
    </row>
    <row r="10" spans="1:10" ht="17.25" customHeight="1" hidden="1">
      <c r="A10" s="20">
        <v>3</v>
      </c>
      <c r="B10" s="22" t="s">
        <v>4</v>
      </c>
      <c r="C10" s="99" t="s">
        <v>69</v>
      </c>
      <c r="D10" s="23"/>
      <c r="E10" s="23"/>
      <c r="F10" s="23"/>
      <c r="G10" s="23"/>
      <c r="H10" s="23"/>
      <c r="I10" s="23"/>
      <c r="J10" s="229" t="e">
        <f aca="true" t="shared" si="0" ref="J10:J72">I10/H10</f>
        <v>#DIV/0!</v>
      </c>
    </row>
    <row r="11" spans="1:10" ht="17.25" customHeight="1" hidden="1">
      <c r="A11" s="64">
        <v>4</v>
      </c>
      <c r="B11" s="14" t="s">
        <v>67</v>
      </c>
      <c r="C11" s="84" t="s">
        <v>70</v>
      </c>
      <c r="D11" s="15"/>
      <c r="E11" s="15"/>
      <c r="F11" s="15"/>
      <c r="G11" s="15"/>
      <c r="H11" s="15"/>
      <c r="I11" s="15"/>
      <c r="J11" s="229" t="e">
        <f t="shared" si="0"/>
        <v>#DIV/0!</v>
      </c>
    </row>
    <row r="12" spans="1:10" ht="17.25" customHeight="1" hidden="1">
      <c r="A12" s="64">
        <v>5</v>
      </c>
      <c r="B12" s="14" t="s">
        <v>7</v>
      </c>
      <c r="C12" s="81" t="s">
        <v>71</v>
      </c>
      <c r="D12" s="15"/>
      <c r="E12" s="15"/>
      <c r="F12" s="15"/>
      <c r="G12" s="15"/>
      <c r="H12" s="15"/>
      <c r="I12" s="15"/>
      <c r="J12" s="229" t="e">
        <f t="shared" si="0"/>
        <v>#DIV/0!</v>
      </c>
    </row>
    <row r="13" spans="1:10" ht="17.25" customHeight="1" hidden="1">
      <c r="A13" s="64">
        <v>6</v>
      </c>
      <c r="B13" s="14" t="s">
        <v>8</v>
      </c>
      <c r="C13" s="81" t="s">
        <v>5</v>
      </c>
      <c r="D13" s="15"/>
      <c r="E13" s="15"/>
      <c r="F13" s="15"/>
      <c r="G13" s="15"/>
      <c r="H13" s="15"/>
      <c r="I13" s="15"/>
      <c r="J13" s="229" t="e">
        <f t="shared" si="0"/>
        <v>#DIV/0!</v>
      </c>
    </row>
    <row r="14" spans="1:10" ht="17.25" customHeight="1" hidden="1">
      <c r="A14" s="64">
        <v>7</v>
      </c>
      <c r="B14" s="14" t="s">
        <v>72</v>
      </c>
      <c r="C14" s="84" t="s">
        <v>6</v>
      </c>
      <c r="D14" s="15"/>
      <c r="E14" s="15"/>
      <c r="F14" s="15"/>
      <c r="G14" s="15"/>
      <c r="H14" s="15"/>
      <c r="I14" s="15"/>
      <c r="J14" s="229" t="e">
        <f t="shared" si="0"/>
        <v>#DIV/0!</v>
      </c>
    </row>
    <row r="15" spans="1:10" ht="17.25" customHeight="1" hidden="1">
      <c r="A15" s="64">
        <v>8</v>
      </c>
      <c r="B15" s="14" t="s">
        <v>73</v>
      </c>
      <c r="C15" s="81" t="s">
        <v>74</v>
      </c>
      <c r="D15" s="15"/>
      <c r="E15" s="15"/>
      <c r="F15" s="15"/>
      <c r="G15" s="15"/>
      <c r="H15" s="15"/>
      <c r="I15" s="15"/>
      <c r="J15" s="229" t="e">
        <f t="shared" si="0"/>
        <v>#DIV/0!</v>
      </c>
    </row>
    <row r="16" spans="1:10" ht="17.25" customHeight="1" hidden="1">
      <c r="A16" s="64">
        <v>10</v>
      </c>
      <c r="B16" s="14" t="s">
        <v>75</v>
      </c>
      <c r="C16" s="81" t="s">
        <v>64</v>
      </c>
      <c r="D16" s="15"/>
      <c r="E16" s="15"/>
      <c r="F16" s="15"/>
      <c r="G16" s="15"/>
      <c r="H16" s="15"/>
      <c r="I16" s="15"/>
      <c r="J16" s="229" t="e">
        <f t="shared" si="0"/>
        <v>#DIV/0!</v>
      </c>
    </row>
    <row r="17" spans="1:10" ht="17.25" customHeight="1" hidden="1">
      <c r="A17" s="24">
        <v>11</v>
      </c>
      <c r="B17" s="19" t="s">
        <v>76</v>
      </c>
      <c r="C17" s="82" t="s">
        <v>77</v>
      </c>
      <c r="D17" s="92"/>
      <c r="E17" s="92"/>
      <c r="F17" s="92"/>
      <c r="G17" s="92"/>
      <c r="H17" s="92"/>
      <c r="I17" s="92"/>
      <c r="J17" s="229" t="e">
        <f t="shared" si="0"/>
        <v>#DIV/0!</v>
      </c>
    </row>
    <row r="18" spans="1:10" ht="17.25" customHeight="1">
      <c r="A18" s="64">
        <v>18</v>
      </c>
      <c r="B18" s="17" t="s">
        <v>9</v>
      </c>
      <c r="C18" s="85" t="s">
        <v>63</v>
      </c>
      <c r="D18" s="18">
        <f aca="true" t="shared" si="1" ref="D18:I18">D19+D23+D24+D29+D30</f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  <c r="H18" s="18">
        <f t="shared" si="1"/>
        <v>0</v>
      </c>
      <c r="I18" s="18">
        <f t="shared" si="1"/>
        <v>0</v>
      </c>
      <c r="J18" s="229">
        <v>0</v>
      </c>
    </row>
    <row r="19" spans="1:10" ht="17.25" customHeight="1" hidden="1">
      <c r="A19" s="20">
        <v>20</v>
      </c>
      <c r="B19" s="22" t="s">
        <v>10</v>
      </c>
      <c r="C19" s="86" t="s">
        <v>13</v>
      </c>
      <c r="D19" s="23">
        <f aca="true" t="shared" si="2" ref="D19:I19">D20+D21+D22</f>
        <v>0</v>
      </c>
      <c r="E19" s="23">
        <f t="shared" si="2"/>
        <v>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0" t="e">
        <f t="shared" si="0"/>
        <v>#DIV/0!</v>
      </c>
    </row>
    <row r="20" spans="1:10" ht="17.25" customHeight="1" hidden="1">
      <c r="A20" s="64">
        <v>22</v>
      </c>
      <c r="B20" s="14" t="s">
        <v>78</v>
      </c>
      <c r="C20" s="81" t="s">
        <v>14</v>
      </c>
      <c r="D20" s="15"/>
      <c r="E20" s="15"/>
      <c r="F20" s="15"/>
      <c r="G20" s="15"/>
      <c r="H20" s="15"/>
      <c r="I20" s="15"/>
      <c r="J20" s="230" t="e">
        <f t="shared" si="0"/>
        <v>#DIV/0!</v>
      </c>
    </row>
    <row r="21" spans="1:10" ht="17.25" customHeight="1" hidden="1">
      <c r="A21" s="64">
        <v>23</v>
      </c>
      <c r="B21" s="14" t="s">
        <v>79</v>
      </c>
      <c r="C21" s="81" t="s">
        <v>15</v>
      </c>
      <c r="D21" s="15"/>
      <c r="E21" s="15"/>
      <c r="F21" s="15"/>
      <c r="G21" s="15"/>
      <c r="H21" s="15"/>
      <c r="I21" s="15"/>
      <c r="J21" s="230" t="e">
        <f t="shared" si="0"/>
        <v>#DIV/0!</v>
      </c>
    </row>
    <row r="22" spans="1:10" ht="17.25" customHeight="1" hidden="1">
      <c r="A22" s="64">
        <v>24</v>
      </c>
      <c r="B22" s="14" t="s">
        <v>80</v>
      </c>
      <c r="C22" s="81" t="s">
        <v>16</v>
      </c>
      <c r="D22" s="15"/>
      <c r="E22" s="15"/>
      <c r="F22" s="15"/>
      <c r="G22" s="15"/>
      <c r="H22" s="15"/>
      <c r="I22" s="15"/>
      <c r="J22" s="230" t="e">
        <f t="shared" si="0"/>
        <v>#DIV/0!</v>
      </c>
    </row>
    <row r="23" spans="1:10" ht="17.25" customHeight="1" hidden="1">
      <c r="A23" s="64">
        <v>25</v>
      </c>
      <c r="B23" s="14" t="s">
        <v>12</v>
      </c>
      <c r="C23" s="81" t="s">
        <v>11</v>
      </c>
      <c r="D23" s="15"/>
      <c r="E23" s="15"/>
      <c r="F23" s="15"/>
      <c r="G23" s="15"/>
      <c r="H23" s="15"/>
      <c r="I23" s="15"/>
      <c r="J23" s="230" t="e">
        <f t="shared" si="0"/>
        <v>#DIV/0!</v>
      </c>
    </row>
    <row r="24" spans="1:10" ht="17.25" customHeight="1" hidden="1">
      <c r="A24" s="64">
        <v>26</v>
      </c>
      <c r="B24" s="14" t="s">
        <v>17</v>
      </c>
      <c r="C24" s="81" t="s">
        <v>18</v>
      </c>
      <c r="D24" s="15">
        <f aca="true" t="shared" si="3" ref="D24:I24">D25+D26+D28</f>
        <v>0</v>
      </c>
      <c r="E24" s="15">
        <f t="shared" si="3"/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230" t="e">
        <f t="shared" si="0"/>
        <v>#DIV/0!</v>
      </c>
    </row>
    <row r="25" spans="1:10" ht="17.25" customHeight="1" hidden="1">
      <c r="A25" s="64">
        <v>29</v>
      </c>
      <c r="B25" s="14" t="s">
        <v>19</v>
      </c>
      <c r="C25" s="81" t="s">
        <v>22</v>
      </c>
      <c r="D25" s="15"/>
      <c r="E25" s="15"/>
      <c r="F25" s="15"/>
      <c r="G25" s="15"/>
      <c r="H25" s="15"/>
      <c r="I25" s="15"/>
      <c r="J25" s="230" t="e">
        <f t="shared" si="0"/>
        <v>#DIV/0!</v>
      </c>
    </row>
    <row r="26" spans="1:10" ht="17.25" customHeight="1" hidden="1">
      <c r="A26" s="64">
        <v>30</v>
      </c>
      <c r="B26" s="14" t="s">
        <v>20</v>
      </c>
      <c r="C26" s="81" t="s">
        <v>24</v>
      </c>
      <c r="D26" s="15"/>
      <c r="E26" s="15"/>
      <c r="F26" s="15"/>
      <c r="G26" s="15"/>
      <c r="H26" s="15"/>
      <c r="I26" s="15"/>
      <c r="J26" s="230" t="e">
        <f t="shared" si="0"/>
        <v>#DIV/0!</v>
      </c>
    </row>
    <row r="27" spans="1:10" ht="17.25" customHeight="1" hidden="1">
      <c r="A27" s="64">
        <v>31</v>
      </c>
      <c r="B27" s="14" t="s">
        <v>23</v>
      </c>
      <c r="C27" s="81" t="s">
        <v>25</v>
      </c>
      <c r="D27" s="15"/>
      <c r="E27" s="15"/>
      <c r="F27" s="15"/>
      <c r="G27" s="15"/>
      <c r="H27" s="15"/>
      <c r="I27" s="15"/>
      <c r="J27" s="230" t="e">
        <f t="shared" si="0"/>
        <v>#DIV/0!</v>
      </c>
    </row>
    <row r="28" spans="1:10" ht="17.25" customHeight="1" hidden="1">
      <c r="A28" s="64">
        <v>31</v>
      </c>
      <c r="B28" s="14" t="s">
        <v>21</v>
      </c>
      <c r="C28" s="81" t="s">
        <v>51</v>
      </c>
      <c r="D28" s="15"/>
      <c r="E28" s="15"/>
      <c r="F28" s="15"/>
      <c r="G28" s="15"/>
      <c r="H28" s="15"/>
      <c r="I28" s="15"/>
      <c r="J28" s="230" t="e">
        <f t="shared" si="0"/>
        <v>#DIV/0!</v>
      </c>
    </row>
    <row r="29" spans="1:10" ht="17.25" customHeight="1" hidden="1">
      <c r="A29" s="64">
        <v>32</v>
      </c>
      <c r="B29" s="14" t="s">
        <v>26</v>
      </c>
      <c r="C29" s="81" t="s">
        <v>81</v>
      </c>
      <c r="D29" s="15"/>
      <c r="E29" s="15"/>
      <c r="F29" s="15"/>
      <c r="G29" s="15"/>
      <c r="H29" s="15"/>
      <c r="I29" s="15"/>
      <c r="J29" s="230" t="e">
        <f t="shared" si="0"/>
        <v>#DIV/0!</v>
      </c>
    </row>
    <row r="30" spans="1:11" ht="17.25" customHeight="1">
      <c r="A30" s="64">
        <v>33</v>
      </c>
      <c r="B30" s="14" t="s">
        <v>10</v>
      </c>
      <c r="C30" s="81" t="s">
        <v>103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30">
        <v>0</v>
      </c>
      <c r="K30" s="6" t="s">
        <v>217</v>
      </c>
    </row>
    <row r="31" spans="1:10" s="13" customFormat="1" ht="17.25" customHeight="1">
      <c r="A31" s="16">
        <v>35</v>
      </c>
      <c r="B31" s="17" t="s">
        <v>32</v>
      </c>
      <c r="C31" s="128" t="s">
        <v>104</v>
      </c>
      <c r="D31" s="18">
        <f aca="true" t="shared" si="4" ref="D31:I31">D32+D35+D38+D39+D40+D41+D42</f>
        <v>0</v>
      </c>
      <c r="E31" s="18">
        <f t="shared" si="4"/>
        <v>0</v>
      </c>
      <c r="F31" s="18">
        <f t="shared" si="4"/>
        <v>0</v>
      </c>
      <c r="G31" s="18">
        <f t="shared" si="4"/>
        <v>0</v>
      </c>
      <c r="H31" s="18">
        <f t="shared" si="4"/>
        <v>0</v>
      </c>
      <c r="I31" s="18">
        <f t="shared" si="4"/>
        <v>0</v>
      </c>
      <c r="J31" s="229">
        <v>0</v>
      </c>
    </row>
    <row r="32" spans="1:10" ht="30" customHeight="1" hidden="1">
      <c r="A32" s="20">
        <v>36</v>
      </c>
      <c r="B32" s="22" t="s">
        <v>58</v>
      </c>
      <c r="C32" s="129" t="s">
        <v>105</v>
      </c>
      <c r="D32" s="15">
        <f aca="true" t="shared" si="5" ref="D32:I32">D33+D34</f>
        <v>0</v>
      </c>
      <c r="E32" s="15">
        <f t="shared" si="5"/>
        <v>0</v>
      </c>
      <c r="F32" s="15">
        <f t="shared" si="5"/>
        <v>0</v>
      </c>
      <c r="G32" s="15">
        <f t="shared" si="5"/>
        <v>0</v>
      </c>
      <c r="H32" s="15">
        <f t="shared" si="5"/>
        <v>0</v>
      </c>
      <c r="I32" s="15">
        <f t="shared" si="5"/>
        <v>0</v>
      </c>
      <c r="J32" s="229" t="e">
        <f t="shared" si="0"/>
        <v>#DIV/0!</v>
      </c>
    </row>
    <row r="33" spans="1:10" ht="17.25" customHeight="1" hidden="1">
      <c r="A33" s="64">
        <v>37</v>
      </c>
      <c r="B33" s="14" t="s">
        <v>106</v>
      </c>
      <c r="C33" s="82" t="s">
        <v>107</v>
      </c>
      <c r="D33" s="15"/>
      <c r="E33" s="15"/>
      <c r="F33" s="15"/>
      <c r="G33" s="15"/>
      <c r="H33" s="15"/>
      <c r="I33" s="15"/>
      <c r="J33" s="229" t="e">
        <f t="shared" si="0"/>
        <v>#DIV/0!</v>
      </c>
    </row>
    <row r="34" spans="1:10" ht="29.25" customHeight="1" hidden="1">
      <c r="A34" s="20">
        <v>38</v>
      </c>
      <c r="B34" s="14" t="s">
        <v>108</v>
      </c>
      <c r="C34" s="125" t="s">
        <v>109</v>
      </c>
      <c r="D34" s="15"/>
      <c r="E34" s="15"/>
      <c r="F34" s="15"/>
      <c r="G34" s="15"/>
      <c r="H34" s="15"/>
      <c r="I34" s="15"/>
      <c r="J34" s="229" t="e">
        <f t="shared" si="0"/>
        <v>#DIV/0!</v>
      </c>
    </row>
    <row r="35" spans="1:10" ht="17.25" customHeight="1" hidden="1">
      <c r="A35" s="24">
        <v>39</v>
      </c>
      <c r="B35" s="19" t="s">
        <v>92</v>
      </c>
      <c r="C35" s="82" t="s">
        <v>110</v>
      </c>
      <c r="D35" s="15">
        <f aca="true" t="shared" si="6" ref="D35:I35">D36+D37</f>
        <v>0</v>
      </c>
      <c r="E35" s="15">
        <f t="shared" si="6"/>
        <v>0</v>
      </c>
      <c r="F35" s="15">
        <f t="shared" si="6"/>
        <v>0</v>
      </c>
      <c r="G35" s="15">
        <f t="shared" si="6"/>
        <v>0</v>
      </c>
      <c r="H35" s="15">
        <f t="shared" si="6"/>
        <v>0</v>
      </c>
      <c r="I35" s="15">
        <f t="shared" si="6"/>
        <v>0</v>
      </c>
      <c r="J35" s="229" t="e">
        <f t="shared" si="0"/>
        <v>#DIV/0!</v>
      </c>
    </row>
    <row r="36" spans="1:10" ht="29.25" customHeight="1" hidden="1">
      <c r="A36" s="24">
        <v>40</v>
      </c>
      <c r="B36" s="19" t="s">
        <v>111</v>
      </c>
      <c r="C36" s="130" t="s">
        <v>112</v>
      </c>
      <c r="D36" s="15"/>
      <c r="E36" s="15"/>
      <c r="F36" s="15"/>
      <c r="G36" s="15"/>
      <c r="H36" s="15"/>
      <c r="I36" s="15"/>
      <c r="J36" s="229" t="e">
        <f t="shared" si="0"/>
        <v>#DIV/0!</v>
      </c>
    </row>
    <row r="37" spans="1:10" ht="17.25" customHeight="1" hidden="1">
      <c r="A37" s="64">
        <v>41</v>
      </c>
      <c r="B37" s="14" t="s">
        <v>113</v>
      </c>
      <c r="C37" s="1" t="s">
        <v>114</v>
      </c>
      <c r="D37" s="15"/>
      <c r="E37" s="15"/>
      <c r="F37" s="15"/>
      <c r="G37" s="15"/>
      <c r="H37" s="15"/>
      <c r="I37" s="15"/>
      <c r="J37" s="229" t="e">
        <f t="shared" si="0"/>
        <v>#DIV/0!</v>
      </c>
    </row>
    <row r="38" spans="1:10" ht="17.25" customHeight="1" hidden="1">
      <c r="A38" s="20">
        <v>42</v>
      </c>
      <c r="B38" s="22" t="s">
        <v>93</v>
      </c>
      <c r="C38" s="86" t="s">
        <v>115</v>
      </c>
      <c r="D38" s="15"/>
      <c r="E38" s="15"/>
      <c r="F38" s="15"/>
      <c r="G38" s="15"/>
      <c r="H38" s="15"/>
      <c r="I38" s="15"/>
      <c r="J38" s="229" t="e">
        <f t="shared" si="0"/>
        <v>#DIV/0!</v>
      </c>
    </row>
    <row r="39" spans="1:10" ht="17.25" customHeight="1" hidden="1">
      <c r="A39" s="64">
        <v>43</v>
      </c>
      <c r="B39" s="14" t="s">
        <v>94</v>
      </c>
      <c r="C39" s="81" t="s">
        <v>116</v>
      </c>
      <c r="D39" s="15"/>
      <c r="E39" s="15"/>
      <c r="F39" s="15"/>
      <c r="G39" s="15"/>
      <c r="H39" s="15"/>
      <c r="I39" s="15"/>
      <c r="J39" s="229" t="e">
        <f t="shared" si="0"/>
        <v>#DIV/0!</v>
      </c>
    </row>
    <row r="40" spans="1:10" ht="17.25" customHeight="1" hidden="1">
      <c r="A40" s="20">
        <v>44</v>
      </c>
      <c r="B40" s="14" t="s">
        <v>96</v>
      </c>
      <c r="C40" s="81" t="s">
        <v>90</v>
      </c>
      <c r="D40" s="15"/>
      <c r="E40" s="15"/>
      <c r="F40" s="15"/>
      <c r="G40" s="15"/>
      <c r="H40" s="15"/>
      <c r="I40" s="15"/>
      <c r="J40" s="229" t="e">
        <f t="shared" si="0"/>
        <v>#DIV/0!</v>
      </c>
    </row>
    <row r="41" spans="1:10" ht="17.25" customHeight="1" hidden="1">
      <c r="A41" s="64">
        <v>45</v>
      </c>
      <c r="B41" s="14" t="s">
        <v>117</v>
      </c>
      <c r="C41" s="81" t="s">
        <v>59</v>
      </c>
      <c r="D41" s="15"/>
      <c r="E41" s="15"/>
      <c r="F41" s="15"/>
      <c r="G41" s="15"/>
      <c r="H41" s="15"/>
      <c r="I41" s="15"/>
      <c r="J41" s="229" t="e">
        <f t="shared" si="0"/>
        <v>#DIV/0!</v>
      </c>
    </row>
    <row r="42" spans="1:10" s="60" customFormat="1" ht="17.25" customHeight="1" hidden="1">
      <c r="A42" s="20">
        <v>46</v>
      </c>
      <c r="B42" s="14" t="s">
        <v>118</v>
      </c>
      <c r="C42" s="81" t="s">
        <v>119</v>
      </c>
      <c r="D42" s="15"/>
      <c r="E42" s="15"/>
      <c r="F42" s="15"/>
      <c r="G42" s="15"/>
      <c r="H42" s="15"/>
      <c r="I42" s="15"/>
      <c r="J42" s="229" t="e">
        <f t="shared" si="0"/>
        <v>#DIV/0!</v>
      </c>
    </row>
    <row r="43" spans="1:10" s="4" customFormat="1" ht="17.25" customHeight="1">
      <c r="A43" s="16">
        <v>47</v>
      </c>
      <c r="B43" s="67" t="s">
        <v>33</v>
      </c>
      <c r="C43" s="90" t="s">
        <v>120</v>
      </c>
      <c r="D43" s="18">
        <f aca="true" t="shared" si="7" ref="D43:I43">D44+D45</f>
        <v>0</v>
      </c>
      <c r="E43" s="18">
        <f t="shared" si="7"/>
        <v>0</v>
      </c>
      <c r="F43" s="18">
        <f t="shared" si="7"/>
        <v>0</v>
      </c>
      <c r="G43" s="18">
        <f t="shared" si="7"/>
        <v>0</v>
      </c>
      <c r="H43" s="18">
        <f t="shared" si="7"/>
        <v>0</v>
      </c>
      <c r="I43" s="18">
        <f t="shared" si="7"/>
        <v>0</v>
      </c>
      <c r="J43" s="229">
        <v>0</v>
      </c>
    </row>
    <row r="44" spans="1:10" s="60" customFormat="1" ht="17.25" customHeight="1" hidden="1">
      <c r="A44" s="70">
        <v>48</v>
      </c>
      <c r="B44" s="19" t="s">
        <v>56</v>
      </c>
      <c r="C44" s="89" t="s">
        <v>121</v>
      </c>
      <c r="D44" s="15"/>
      <c r="E44" s="15"/>
      <c r="F44" s="15"/>
      <c r="G44" s="15"/>
      <c r="H44" s="15"/>
      <c r="I44" s="15"/>
      <c r="J44" s="229" t="e">
        <f t="shared" si="0"/>
        <v>#DIV/0!</v>
      </c>
    </row>
    <row r="45" spans="1:10" ht="17.25" customHeight="1" hidden="1">
      <c r="A45" s="64">
        <v>49</v>
      </c>
      <c r="B45" s="14" t="s">
        <v>57</v>
      </c>
      <c r="C45" s="88" t="s">
        <v>122</v>
      </c>
      <c r="D45" s="15"/>
      <c r="E45" s="15"/>
      <c r="F45" s="15"/>
      <c r="G45" s="15"/>
      <c r="H45" s="15"/>
      <c r="I45" s="15"/>
      <c r="J45" s="229" t="e">
        <f t="shared" si="0"/>
        <v>#DIV/0!</v>
      </c>
    </row>
    <row r="46" spans="1:10" s="13" customFormat="1" ht="17.25" customHeight="1" thickBot="1">
      <c r="A46" s="79">
        <v>52</v>
      </c>
      <c r="B46" s="63"/>
      <c r="C46" s="131" t="s">
        <v>123</v>
      </c>
      <c r="D46" s="247">
        <f aca="true" t="shared" si="8" ref="D46:I46">D43+D31+D18+D9</f>
        <v>0</v>
      </c>
      <c r="E46" s="247">
        <f t="shared" si="8"/>
        <v>0</v>
      </c>
      <c r="F46" s="247">
        <f t="shared" si="8"/>
        <v>0</v>
      </c>
      <c r="G46" s="247">
        <f t="shared" si="8"/>
        <v>0</v>
      </c>
      <c r="H46" s="247">
        <f t="shared" si="8"/>
        <v>0</v>
      </c>
      <c r="I46" s="247">
        <f t="shared" si="8"/>
        <v>43</v>
      </c>
      <c r="J46" s="248">
        <v>0</v>
      </c>
    </row>
    <row r="47" spans="1:10" s="13" customFormat="1" ht="17.25" customHeight="1" thickBot="1">
      <c r="A47" s="10">
        <v>53</v>
      </c>
      <c r="B47" s="71" t="s">
        <v>27</v>
      </c>
      <c r="C47" s="100" t="s">
        <v>126</v>
      </c>
      <c r="D47" s="12"/>
      <c r="E47" s="12"/>
      <c r="F47" s="12"/>
      <c r="G47" s="12"/>
      <c r="H47" s="12"/>
      <c r="I47" s="12"/>
      <c r="J47" s="232">
        <v>0</v>
      </c>
    </row>
    <row r="48" spans="1:10" s="13" customFormat="1" ht="17.25" customHeight="1">
      <c r="A48" s="73">
        <v>54</v>
      </c>
      <c r="B48" s="25" t="s">
        <v>3</v>
      </c>
      <c r="C48" s="124" t="s">
        <v>127</v>
      </c>
      <c r="D48" s="51">
        <f aca="true" t="shared" si="9" ref="D48:I48">D49+D50+D51</f>
        <v>0</v>
      </c>
      <c r="E48" s="51">
        <f t="shared" si="9"/>
        <v>0</v>
      </c>
      <c r="F48" s="51">
        <f t="shared" si="9"/>
        <v>0</v>
      </c>
      <c r="G48" s="51">
        <f t="shared" si="9"/>
        <v>0</v>
      </c>
      <c r="H48" s="51">
        <f t="shared" si="9"/>
        <v>0</v>
      </c>
      <c r="I48" s="51">
        <f t="shared" si="9"/>
        <v>0</v>
      </c>
      <c r="J48" s="233">
        <v>0</v>
      </c>
    </row>
    <row r="49" spans="1:10" ht="30.75" customHeight="1" hidden="1">
      <c r="A49" s="64">
        <v>55</v>
      </c>
      <c r="B49" s="14" t="s">
        <v>4</v>
      </c>
      <c r="C49" s="125" t="s">
        <v>91</v>
      </c>
      <c r="D49" s="15"/>
      <c r="E49" s="15"/>
      <c r="F49" s="15"/>
      <c r="G49" s="15"/>
      <c r="H49" s="15"/>
      <c r="I49" s="15"/>
      <c r="J49" s="229" t="e">
        <f t="shared" si="0"/>
        <v>#DIV/0!</v>
      </c>
    </row>
    <row r="50" spans="1:10" ht="17.25" customHeight="1" hidden="1">
      <c r="A50" s="64">
        <v>56</v>
      </c>
      <c r="B50" s="14" t="s">
        <v>67</v>
      </c>
      <c r="C50" s="81" t="s">
        <v>52</v>
      </c>
      <c r="D50" s="15"/>
      <c r="E50" s="15"/>
      <c r="F50" s="15"/>
      <c r="G50" s="15"/>
      <c r="H50" s="15"/>
      <c r="I50" s="15"/>
      <c r="J50" s="229" t="e">
        <f t="shared" si="0"/>
        <v>#DIV/0!</v>
      </c>
    </row>
    <row r="51" spans="1:10" ht="17.25" customHeight="1" hidden="1">
      <c r="A51" s="64">
        <v>57</v>
      </c>
      <c r="B51" s="14" t="s">
        <v>7</v>
      </c>
      <c r="C51" s="81" t="s">
        <v>128</v>
      </c>
      <c r="D51" s="15"/>
      <c r="E51" s="15"/>
      <c r="F51" s="15"/>
      <c r="G51" s="15"/>
      <c r="H51" s="15"/>
      <c r="I51" s="15"/>
      <c r="J51" s="229" t="e">
        <f t="shared" si="0"/>
        <v>#DIV/0!</v>
      </c>
    </row>
    <row r="52" spans="1:10" s="13" customFormat="1" ht="17.25" customHeight="1">
      <c r="A52" s="16">
        <v>58</v>
      </c>
      <c r="B52" s="17" t="s">
        <v>9</v>
      </c>
      <c r="C52" s="85" t="s">
        <v>129</v>
      </c>
      <c r="D52" s="18">
        <f aca="true" t="shared" si="10" ref="D52:I52">D53+D54</f>
        <v>0</v>
      </c>
      <c r="E52" s="18">
        <f t="shared" si="10"/>
        <v>0</v>
      </c>
      <c r="F52" s="18">
        <f t="shared" si="10"/>
        <v>0</v>
      </c>
      <c r="G52" s="18">
        <f t="shared" si="10"/>
        <v>0</v>
      </c>
      <c r="H52" s="18">
        <f t="shared" si="10"/>
        <v>0</v>
      </c>
      <c r="I52" s="18">
        <f t="shared" si="10"/>
        <v>0</v>
      </c>
      <c r="J52" s="229">
        <v>0</v>
      </c>
    </row>
    <row r="53" spans="1:10" ht="17.25" customHeight="1" hidden="1">
      <c r="A53" s="64">
        <v>59</v>
      </c>
      <c r="B53" s="14" t="s">
        <v>10</v>
      </c>
      <c r="C53" s="81" t="s">
        <v>130</v>
      </c>
      <c r="D53" s="15"/>
      <c r="E53" s="15"/>
      <c r="F53" s="15"/>
      <c r="G53" s="15"/>
      <c r="H53" s="15"/>
      <c r="I53" s="15"/>
      <c r="J53" s="229" t="e">
        <f t="shared" si="0"/>
        <v>#DIV/0!</v>
      </c>
    </row>
    <row r="54" spans="1:10" ht="17.25" customHeight="1" hidden="1">
      <c r="A54" s="64">
        <v>60</v>
      </c>
      <c r="B54" s="14" t="s">
        <v>12</v>
      </c>
      <c r="C54" s="81" t="s">
        <v>131</v>
      </c>
      <c r="D54" s="15">
        <f aca="true" t="shared" si="11" ref="D54:I54">D55+D56+D57+D58</f>
        <v>0</v>
      </c>
      <c r="E54" s="15">
        <f t="shared" si="11"/>
        <v>0</v>
      </c>
      <c r="F54" s="15">
        <f t="shared" si="11"/>
        <v>0</v>
      </c>
      <c r="G54" s="15">
        <f t="shared" si="11"/>
        <v>0</v>
      </c>
      <c r="H54" s="15">
        <f t="shared" si="11"/>
        <v>0</v>
      </c>
      <c r="I54" s="15">
        <f t="shared" si="11"/>
        <v>0</v>
      </c>
      <c r="J54" s="229" t="e">
        <f t="shared" si="0"/>
        <v>#DIV/0!</v>
      </c>
    </row>
    <row r="55" spans="1:10" s="127" customFormat="1" ht="17.25" customHeight="1" hidden="1">
      <c r="A55" s="64">
        <v>61</v>
      </c>
      <c r="B55" s="14" t="s">
        <v>132</v>
      </c>
      <c r="C55" s="81" t="s">
        <v>133</v>
      </c>
      <c r="D55" s="15"/>
      <c r="E55" s="15"/>
      <c r="F55" s="15"/>
      <c r="G55" s="15"/>
      <c r="H55" s="15"/>
      <c r="I55" s="15"/>
      <c r="J55" s="229" t="e">
        <f t="shared" si="0"/>
        <v>#DIV/0!</v>
      </c>
    </row>
    <row r="56" spans="1:10" ht="17.25" customHeight="1" hidden="1">
      <c r="A56" s="64">
        <v>62</v>
      </c>
      <c r="B56" s="14" t="s">
        <v>134</v>
      </c>
      <c r="C56" s="81" t="s">
        <v>135</v>
      </c>
      <c r="D56" s="15"/>
      <c r="E56" s="15"/>
      <c r="F56" s="15"/>
      <c r="G56" s="15"/>
      <c r="H56" s="15"/>
      <c r="I56" s="15"/>
      <c r="J56" s="229" t="e">
        <f t="shared" si="0"/>
        <v>#DIV/0!</v>
      </c>
    </row>
    <row r="57" spans="1:10" ht="17.25" customHeight="1" hidden="1">
      <c r="A57" s="64">
        <v>63</v>
      </c>
      <c r="B57" s="14" t="s">
        <v>136</v>
      </c>
      <c r="C57" s="81" t="s">
        <v>137</v>
      </c>
      <c r="D57" s="15"/>
      <c r="E57" s="15"/>
      <c r="F57" s="15"/>
      <c r="G57" s="15"/>
      <c r="H57" s="15"/>
      <c r="I57" s="15"/>
      <c r="J57" s="229" t="e">
        <f t="shared" si="0"/>
        <v>#DIV/0!</v>
      </c>
    </row>
    <row r="58" spans="1:10" ht="17.25" customHeight="1" hidden="1">
      <c r="A58" s="64">
        <v>64</v>
      </c>
      <c r="B58" s="14" t="s">
        <v>138</v>
      </c>
      <c r="C58" s="81" t="s">
        <v>95</v>
      </c>
      <c r="D58" s="15"/>
      <c r="E58" s="15"/>
      <c r="F58" s="15"/>
      <c r="G58" s="15"/>
      <c r="H58" s="15"/>
      <c r="I58" s="15"/>
      <c r="J58" s="229" t="e">
        <f t="shared" si="0"/>
        <v>#DIV/0!</v>
      </c>
    </row>
    <row r="59" spans="1:10" s="13" customFormat="1" ht="17.25" customHeight="1" thickBot="1">
      <c r="A59" s="16">
        <v>65</v>
      </c>
      <c r="B59" s="17" t="s">
        <v>32</v>
      </c>
      <c r="C59" s="85" t="s">
        <v>139</v>
      </c>
      <c r="D59" s="18">
        <f aca="true" t="shared" si="12" ref="D59:I59">D60+D61+D62</f>
        <v>0</v>
      </c>
      <c r="E59" s="18">
        <f t="shared" si="12"/>
        <v>0</v>
      </c>
      <c r="F59" s="18">
        <f t="shared" si="12"/>
        <v>0</v>
      </c>
      <c r="G59" s="18">
        <f t="shared" si="12"/>
        <v>0</v>
      </c>
      <c r="H59" s="18">
        <f t="shared" si="12"/>
        <v>0</v>
      </c>
      <c r="I59" s="18">
        <f t="shared" si="12"/>
        <v>0</v>
      </c>
      <c r="J59" s="229">
        <v>0</v>
      </c>
    </row>
    <row r="60" spans="1:10" ht="17.25" customHeight="1" hidden="1">
      <c r="A60" s="64"/>
      <c r="B60" s="14" t="s">
        <v>58</v>
      </c>
      <c r="C60" s="81" t="s">
        <v>140</v>
      </c>
      <c r="D60" s="15"/>
      <c r="E60" s="15"/>
      <c r="F60" s="15"/>
      <c r="G60" s="15"/>
      <c r="H60" s="15"/>
      <c r="I60" s="15"/>
      <c r="J60" s="229" t="e">
        <f t="shared" si="0"/>
        <v>#DIV/0!</v>
      </c>
    </row>
    <row r="61" spans="1:10" ht="17.25" customHeight="1" hidden="1">
      <c r="A61" s="64"/>
      <c r="B61" s="14" t="s">
        <v>92</v>
      </c>
      <c r="C61" s="81" t="s">
        <v>141</v>
      </c>
      <c r="D61" s="15"/>
      <c r="E61" s="15"/>
      <c r="F61" s="15"/>
      <c r="G61" s="15"/>
      <c r="H61" s="15"/>
      <c r="I61" s="15"/>
      <c r="J61" s="229" t="e">
        <f t="shared" si="0"/>
        <v>#DIV/0!</v>
      </c>
    </row>
    <row r="62" spans="1:10" ht="17.25" customHeight="1" hidden="1" thickBot="1">
      <c r="A62" s="64">
        <v>66</v>
      </c>
      <c r="B62" s="14" t="s">
        <v>93</v>
      </c>
      <c r="C62" s="132" t="s">
        <v>97</v>
      </c>
      <c r="D62" s="15"/>
      <c r="E62" s="15"/>
      <c r="F62" s="15"/>
      <c r="G62" s="15"/>
      <c r="H62" s="15"/>
      <c r="I62" s="15"/>
      <c r="J62" s="231" t="e">
        <f t="shared" si="0"/>
        <v>#DIV/0!</v>
      </c>
    </row>
    <row r="63" spans="1:10" ht="17.25" customHeight="1" thickBot="1">
      <c r="A63" s="10">
        <v>68</v>
      </c>
      <c r="B63" s="11"/>
      <c r="C63" s="133" t="s">
        <v>142</v>
      </c>
      <c r="D63" s="246">
        <f aca="true" t="shared" si="13" ref="D63:I63">D59+D52+D48</f>
        <v>0</v>
      </c>
      <c r="E63" s="246">
        <f t="shared" si="13"/>
        <v>0</v>
      </c>
      <c r="F63" s="246">
        <f t="shared" si="13"/>
        <v>0</v>
      </c>
      <c r="G63" s="246">
        <f t="shared" si="13"/>
        <v>0</v>
      </c>
      <c r="H63" s="246">
        <f t="shared" si="13"/>
        <v>0</v>
      </c>
      <c r="I63" s="246">
        <f t="shared" si="13"/>
        <v>0</v>
      </c>
      <c r="J63" s="242">
        <v>0</v>
      </c>
    </row>
    <row r="64" spans="1:10" ht="17.25" customHeight="1" thickBot="1">
      <c r="A64" s="10"/>
      <c r="B64" s="11"/>
      <c r="C64" s="133"/>
      <c r="D64" s="12"/>
      <c r="E64" s="12"/>
      <c r="F64" s="12"/>
      <c r="G64" s="12"/>
      <c r="H64" s="12"/>
      <c r="I64" s="12"/>
      <c r="J64" s="234"/>
    </row>
    <row r="65" spans="1:10" ht="17.25" customHeight="1" thickBot="1">
      <c r="A65" s="10"/>
      <c r="B65" s="11"/>
      <c r="C65" s="133" t="s">
        <v>206</v>
      </c>
      <c r="D65" s="246">
        <f aca="true" t="shared" si="14" ref="D65:I65">D63+D46</f>
        <v>0</v>
      </c>
      <c r="E65" s="246">
        <f t="shared" si="14"/>
        <v>0</v>
      </c>
      <c r="F65" s="246">
        <f t="shared" si="14"/>
        <v>0</v>
      </c>
      <c r="G65" s="246">
        <f t="shared" si="14"/>
        <v>0</v>
      </c>
      <c r="H65" s="246">
        <f t="shared" si="14"/>
        <v>0</v>
      </c>
      <c r="I65" s="246">
        <f t="shared" si="14"/>
        <v>43</v>
      </c>
      <c r="J65" s="242">
        <v>0</v>
      </c>
    </row>
    <row r="66" spans="1:10" ht="17.25" customHeight="1" thickBot="1">
      <c r="A66" s="10"/>
      <c r="B66" s="11"/>
      <c r="C66" s="133"/>
      <c r="D66" s="12"/>
      <c r="E66" s="12"/>
      <c r="F66" s="12"/>
      <c r="G66" s="12"/>
      <c r="H66" s="12"/>
      <c r="I66" s="12"/>
      <c r="J66" s="234"/>
    </row>
    <row r="67" spans="1:10" ht="18.75" customHeight="1" thickBot="1">
      <c r="A67" s="10">
        <v>69</v>
      </c>
      <c r="B67" s="11"/>
      <c r="C67" s="87" t="s">
        <v>143</v>
      </c>
      <c r="D67" s="12"/>
      <c r="E67" s="12"/>
      <c r="F67" s="12"/>
      <c r="G67" s="12"/>
      <c r="H67" s="12"/>
      <c r="I67" s="12"/>
      <c r="J67" s="241"/>
    </row>
    <row r="68" spans="1:10" s="13" customFormat="1" ht="17.25" customHeight="1">
      <c r="A68" s="68">
        <v>70</v>
      </c>
      <c r="B68" s="25" t="s">
        <v>2</v>
      </c>
      <c r="C68" s="148" t="s">
        <v>144</v>
      </c>
      <c r="D68" s="102"/>
      <c r="E68" s="102"/>
      <c r="F68" s="102"/>
      <c r="G68" s="102"/>
      <c r="H68" s="102"/>
      <c r="I68" s="102"/>
      <c r="J68" s="235"/>
    </row>
    <row r="69" spans="1:10" s="13" customFormat="1" ht="17.25" customHeight="1">
      <c r="A69" s="77">
        <v>71</v>
      </c>
      <c r="B69" s="17" t="s">
        <v>3</v>
      </c>
      <c r="C69" s="3" t="s">
        <v>49</v>
      </c>
      <c r="D69" s="18">
        <v>29856</v>
      </c>
      <c r="E69" s="18">
        <v>239</v>
      </c>
      <c r="F69" s="18">
        <f>D69+E69</f>
        <v>30095</v>
      </c>
      <c r="G69" s="18">
        <v>79</v>
      </c>
      <c r="H69" s="18">
        <f>F69+G69</f>
        <v>30174</v>
      </c>
      <c r="I69" s="18">
        <v>14414</v>
      </c>
      <c r="J69" s="229">
        <f t="shared" si="0"/>
        <v>0.4776960296944389</v>
      </c>
    </row>
    <row r="70" spans="1:10" s="13" customFormat="1" ht="17.25" customHeight="1" thickBot="1">
      <c r="A70" s="79">
        <v>72</v>
      </c>
      <c r="B70" s="17" t="s">
        <v>9</v>
      </c>
      <c r="C70" s="3" t="s">
        <v>145</v>
      </c>
      <c r="D70" s="18">
        <v>7629</v>
      </c>
      <c r="E70" s="18">
        <v>64</v>
      </c>
      <c r="F70" s="18">
        <f>D70+E70</f>
        <v>7693</v>
      </c>
      <c r="G70" s="18">
        <v>29</v>
      </c>
      <c r="H70" s="18">
        <f>F70+G70</f>
        <v>7722</v>
      </c>
      <c r="I70" s="18">
        <v>3593</v>
      </c>
      <c r="J70" s="229">
        <f t="shared" si="0"/>
        <v>0.4652939652939653</v>
      </c>
    </row>
    <row r="71" spans="1:10" s="13" customFormat="1" ht="16.5" customHeight="1" thickBot="1">
      <c r="A71" s="72">
        <v>73</v>
      </c>
      <c r="B71" s="17" t="s">
        <v>32</v>
      </c>
      <c r="C71" s="149" t="s">
        <v>50</v>
      </c>
      <c r="D71" s="18">
        <f aca="true" t="shared" si="15" ref="D71:I71">D72+D73</f>
        <v>23014</v>
      </c>
      <c r="E71" s="18">
        <f t="shared" si="15"/>
        <v>0</v>
      </c>
      <c r="F71" s="18">
        <f t="shared" si="15"/>
        <v>23014</v>
      </c>
      <c r="G71" s="18">
        <f t="shared" si="15"/>
        <v>0</v>
      </c>
      <c r="H71" s="18">
        <f t="shared" si="15"/>
        <v>23014</v>
      </c>
      <c r="I71" s="18">
        <f t="shared" si="15"/>
        <v>7011</v>
      </c>
      <c r="J71" s="229">
        <f t="shared" si="0"/>
        <v>0.3046406535152516</v>
      </c>
    </row>
    <row r="72" spans="1:10" ht="17.25" customHeight="1" thickBot="1">
      <c r="A72" s="135">
        <v>74</v>
      </c>
      <c r="B72" s="14" t="s">
        <v>58</v>
      </c>
      <c r="C72" s="1" t="s">
        <v>146</v>
      </c>
      <c r="D72" s="15">
        <v>23014</v>
      </c>
      <c r="E72" s="15"/>
      <c r="F72" s="15">
        <v>23014</v>
      </c>
      <c r="G72" s="15"/>
      <c r="H72" s="15">
        <v>23014</v>
      </c>
      <c r="I72" s="15">
        <v>7011</v>
      </c>
      <c r="J72" s="230">
        <f t="shared" si="0"/>
        <v>0.3046406535152516</v>
      </c>
    </row>
    <row r="73" spans="1:10" ht="17.25" customHeight="1" thickBot="1">
      <c r="A73" s="135">
        <v>75</v>
      </c>
      <c r="B73" s="14" t="s">
        <v>92</v>
      </c>
      <c r="C73" s="1" t="s">
        <v>65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230">
        <v>0</v>
      </c>
    </row>
    <row r="74" spans="1:10" s="13" customFormat="1" ht="17.25" customHeight="1">
      <c r="A74" s="73">
        <v>76</v>
      </c>
      <c r="B74" s="17" t="s">
        <v>33</v>
      </c>
      <c r="C74" s="3" t="s">
        <v>36</v>
      </c>
      <c r="D74" s="18">
        <v>0</v>
      </c>
      <c r="E74" s="18"/>
      <c r="F74" s="18"/>
      <c r="G74" s="18"/>
      <c r="H74" s="18">
        <v>0</v>
      </c>
      <c r="I74" s="18">
        <v>0</v>
      </c>
      <c r="J74" s="229">
        <v>0</v>
      </c>
    </row>
    <row r="75" spans="1:10" s="13" customFormat="1" ht="17.25" customHeight="1" thickBot="1">
      <c r="A75" s="77">
        <v>77</v>
      </c>
      <c r="B75" s="17" t="s">
        <v>34</v>
      </c>
      <c r="C75" s="3" t="s">
        <v>147</v>
      </c>
      <c r="D75" s="18">
        <f aca="true" t="shared" si="16" ref="D75:I75">D76+D77+D78+D79</f>
        <v>0</v>
      </c>
      <c r="E75" s="18">
        <f t="shared" si="16"/>
        <v>0</v>
      </c>
      <c r="F75" s="18">
        <f t="shared" si="16"/>
        <v>0</v>
      </c>
      <c r="G75" s="18">
        <f t="shared" si="16"/>
        <v>0</v>
      </c>
      <c r="H75" s="18">
        <f t="shared" si="16"/>
        <v>0</v>
      </c>
      <c r="I75" s="18">
        <f t="shared" si="16"/>
        <v>0</v>
      </c>
      <c r="J75" s="229">
        <v>0</v>
      </c>
    </row>
    <row r="76" spans="1:10" ht="17.25" customHeight="1" hidden="1">
      <c r="A76" s="64">
        <v>78</v>
      </c>
      <c r="B76" s="14" t="s">
        <v>86</v>
      </c>
      <c r="C76" s="1" t="s">
        <v>148</v>
      </c>
      <c r="D76" s="15"/>
      <c r="E76" s="15"/>
      <c r="F76" s="15"/>
      <c r="G76" s="15"/>
      <c r="H76" s="15"/>
      <c r="I76" s="15"/>
      <c r="J76" s="229" t="e">
        <f aca="true" t="shared" si="17" ref="J76:J137">I76/H76</f>
        <v>#DIV/0!</v>
      </c>
    </row>
    <row r="77" spans="1:10" ht="17.25" customHeight="1" hidden="1">
      <c r="A77" s="24">
        <v>79</v>
      </c>
      <c r="B77" s="14" t="s">
        <v>87</v>
      </c>
      <c r="C77" s="1" t="s">
        <v>149</v>
      </c>
      <c r="D77" s="15"/>
      <c r="E77" s="15"/>
      <c r="F77" s="15"/>
      <c r="G77" s="15"/>
      <c r="H77" s="15"/>
      <c r="I77" s="15"/>
      <c r="J77" s="229" t="e">
        <f t="shared" si="17"/>
        <v>#DIV/0!</v>
      </c>
    </row>
    <row r="78" spans="1:10" ht="17.25" customHeight="1" hidden="1">
      <c r="A78" s="64">
        <v>80</v>
      </c>
      <c r="B78" s="14" t="s">
        <v>88</v>
      </c>
      <c r="C78" s="1" t="s">
        <v>150</v>
      </c>
      <c r="D78" s="15"/>
      <c r="E78" s="15"/>
      <c r="F78" s="15"/>
      <c r="G78" s="15"/>
      <c r="H78" s="15"/>
      <c r="I78" s="15"/>
      <c r="J78" s="229" t="e">
        <f t="shared" si="17"/>
        <v>#DIV/0!</v>
      </c>
    </row>
    <row r="79" spans="1:10" ht="17.25" customHeight="1" hidden="1" thickBot="1">
      <c r="A79" s="64">
        <v>81</v>
      </c>
      <c r="B79" s="14" t="s">
        <v>89</v>
      </c>
      <c r="C79" s="1" t="s">
        <v>98</v>
      </c>
      <c r="D79" s="15"/>
      <c r="E79" s="15"/>
      <c r="F79" s="15"/>
      <c r="G79" s="15"/>
      <c r="H79" s="15"/>
      <c r="I79" s="15"/>
      <c r="J79" s="229" t="e">
        <f t="shared" si="17"/>
        <v>#DIV/0!</v>
      </c>
    </row>
    <row r="80" spans="1:10" s="13" customFormat="1" ht="17.25" customHeight="1" thickBot="1">
      <c r="A80" s="10">
        <v>82</v>
      </c>
      <c r="B80" s="17" t="s">
        <v>151</v>
      </c>
      <c r="C80" s="3" t="s">
        <v>37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229">
        <v>0</v>
      </c>
    </row>
    <row r="81" spans="1:10" s="13" customFormat="1" ht="17.25" customHeight="1" thickBot="1">
      <c r="A81" s="10">
        <v>83</v>
      </c>
      <c r="B81" s="63" t="s">
        <v>35</v>
      </c>
      <c r="C81" s="97" t="s">
        <v>152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231">
        <v>0</v>
      </c>
    </row>
    <row r="82" spans="1:10" ht="17.25" customHeight="1" thickBot="1">
      <c r="A82" s="62">
        <v>84</v>
      </c>
      <c r="B82" s="74"/>
      <c r="C82" s="136" t="s">
        <v>153</v>
      </c>
      <c r="D82" s="246">
        <f aca="true" t="shared" si="18" ref="D82:I82">D81+D80+D75+D74+D71+D70+D69</f>
        <v>60499</v>
      </c>
      <c r="E82" s="246">
        <f t="shared" si="18"/>
        <v>303</v>
      </c>
      <c r="F82" s="246">
        <f t="shared" si="18"/>
        <v>60802</v>
      </c>
      <c r="G82" s="246">
        <f t="shared" si="18"/>
        <v>108</v>
      </c>
      <c r="H82" s="246">
        <f t="shared" si="18"/>
        <v>60910</v>
      </c>
      <c r="I82" s="246">
        <f t="shared" si="18"/>
        <v>25018</v>
      </c>
      <c r="J82" s="242">
        <f t="shared" si="17"/>
        <v>0.41073715317681825</v>
      </c>
    </row>
    <row r="83" spans="1:10" ht="17.25" customHeight="1" thickBot="1">
      <c r="A83" s="75">
        <v>85</v>
      </c>
      <c r="B83" s="150" t="s">
        <v>27</v>
      </c>
      <c r="C83" s="148" t="s">
        <v>154</v>
      </c>
      <c r="D83" s="102"/>
      <c r="E83" s="102"/>
      <c r="F83" s="102"/>
      <c r="G83" s="102"/>
      <c r="H83" s="102"/>
      <c r="I83" s="102"/>
      <c r="J83" s="235"/>
    </row>
    <row r="84" spans="1:10" s="13" customFormat="1" ht="17.25" customHeight="1" thickBot="1">
      <c r="A84" s="78" t="s">
        <v>31</v>
      </c>
      <c r="B84" s="17" t="s">
        <v>3</v>
      </c>
      <c r="C84" s="151" t="s">
        <v>155</v>
      </c>
      <c r="D84" s="152"/>
      <c r="E84" s="152"/>
      <c r="F84" s="152"/>
      <c r="G84" s="152"/>
      <c r="H84" s="152"/>
      <c r="I84" s="239">
        <v>0</v>
      </c>
      <c r="J84" s="229">
        <v>0</v>
      </c>
    </row>
    <row r="85" spans="1:10" s="13" customFormat="1" ht="17.25" customHeight="1" thickBot="1">
      <c r="A85" s="62">
        <v>1</v>
      </c>
      <c r="B85" s="153" t="s">
        <v>156</v>
      </c>
      <c r="C85" s="151" t="s">
        <v>157</v>
      </c>
      <c r="D85" s="95">
        <v>10206</v>
      </c>
      <c r="E85" s="95"/>
      <c r="F85" s="95">
        <f>D85+E85</f>
        <v>10206</v>
      </c>
      <c r="G85" s="95"/>
      <c r="H85" s="95">
        <f>F85+G85</f>
        <v>10206</v>
      </c>
      <c r="I85" s="95">
        <v>0</v>
      </c>
      <c r="J85" s="229">
        <f t="shared" si="17"/>
        <v>0</v>
      </c>
    </row>
    <row r="86" spans="1:10" s="13" customFormat="1" ht="17.25" customHeight="1">
      <c r="A86" s="68">
        <v>2</v>
      </c>
      <c r="B86" s="17" t="s">
        <v>32</v>
      </c>
      <c r="C86" s="3" t="s">
        <v>99</v>
      </c>
      <c r="D86" s="95"/>
      <c r="E86" s="95"/>
      <c r="F86" s="95"/>
      <c r="G86" s="95"/>
      <c r="H86" s="95"/>
      <c r="I86" s="95"/>
      <c r="J86" s="229">
        <v>0</v>
      </c>
    </row>
    <row r="87" spans="1:10" s="13" customFormat="1" ht="17.25" customHeight="1">
      <c r="A87" s="16">
        <v>3</v>
      </c>
      <c r="B87" s="17" t="s">
        <v>33</v>
      </c>
      <c r="C87" s="3" t="s">
        <v>158</v>
      </c>
      <c r="D87" s="95">
        <f aca="true" t="shared" si="19" ref="D87:I87">D88+D89+D90+D91+D92</f>
        <v>0</v>
      </c>
      <c r="E87" s="95">
        <f t="shared" si="19"/>
        <v>0</v>
      </c>
      <c r="F87" s="95">
        <f t="shared" si="19"/>
        <v>0</v>
      </c>
      <c r="G87" s="95">
        <f t="shared" si="19"/>
        <v>0</v>
      </c>
      <c r="H87" s="95">
        <f t="shared" si="19"/>
        <v>0</v>
      </c>
      <c r="I87" s="95">
        <f t="shared" si="19"/>
        <v>0</v>
      </c>
      <c r="J87" s="229">
        <v>0</v>
      </c>
    </row>
    <row r="88" spans="1:10" ht="17.25" customHeight="1" hidden="1">
      <c r="A88" s="20">
        <v>4</v>
      </c>
      <c r="B88" s="14" t="s">
        <v>56</v>
      </c>
      <c r="C88" s="1" t="s">
        <v>159</v>
      </c>
      <c r="D88" s="94"/>
      <c r="E88" s="94"/>
      <c r="F88" s="94"/>
      <c r="G88" s="94"/>
      <c r="H88" s="94"/>
      <c r="I88" s="94"/>
      <c r="J88" s="229" t="e">
        <f t="shared" si="17"/>
        <v>#DIV/0!</v>
      </c>
    </row>
    <row r="89" spans="1:10" ht="17.25" customHeight="1" hidden="1">
      <c r="A89" s="64">
        <v>5</v>
      </c>
      <c r="B89" s="14" t="s">
        <v>57</v>
      </c>
      <c r="C89" s="1" t="s">
        <v>160</v>
      </c>
      <c r="D89" s="94"/>
      <c r="E89" s="94"/>
      <c r="F89" s="94"/>
      <c r="G89" s="94"/>
      <c r="H89" s="94"/>
      <c r="I89" s="94"/>
      <c r="J89" s="229" t="e">
        <f t="shared" si="17"/>
        <v>#DIV/0!</v>
      </c>
    </row>
    <row r="90" spans="1:10" ht="17.25" customHeight="1" hidden="1">
      <c r="A90" s="20">
        <v>6</v>
      </c>
      <c r="B90" s="14" t="s">
        <v>83</v>
      </c>
      <c r="C90" s="1" t="s">
        <v>66</v>
      </c>
      <c r="D90" s="94"/>
      <c r="E90" s="94"/>
      <c r="F90" s="94"/>
      <c r="G90" s="94"/>
      <c r="H90" s="94"/>
      <c r="I90" s="94"/>
      <c r="J90" s="229" t="e">
        <f t="shared" si="17"/>
        <v>#DIV/0!</v>
      </c>
    </row>
    <row r="91" spans="1:10" ht="17.25" customHeight="1" hidden="1">
      <c r="A91" s="64">
        <v>7</v>
      </c>
      <c r="B91" s="14" t="s">
        <v>84</v>
      </c>
      <c r="C91" s="1" t="s">
        <v>161</v>
      </c>
      <c r="D91" s="94"/>
      <c r="E91" s="94"/>
      <c r="F91" s="94"/>
      <c r="G91" s="94"/>
      <c r="H91" s="94"/>
      <c r="I91" s="94"/>
      <c r="J91" s="229" t="e">
        <f t="shared" si="17"/>
        <v>#DIV/0!</v>
      </c>
    </row>
    <row r="92" spans="1:10" ht="17.25" customHeight="1" hidden="1">
      <c r="A92" s="20">
        <v>8</v>
      </c>
      <c r="B92" s="14" t="s">
        <v>85</v>
      </c>
      <c r="C92" s="1" t="s">
        <v>162</v>
      </c>
      <c r="D92" s="94"/>
      <c r="E92" s="94"/>
      <c r="F92" s="94"/>
      <c r="G92" s="94"/>
      <c r="H92" s="94"/>
      <c r="I92" s="94"/>
      <c r="J92" s="229" t="e">
        <f t="shared" si="17"/>
        <v>#DIV/0!</v>
      </c>
    </row>
    <row r="93" spans="1:10" s="13" customFormat="1" ht="17.25" customHeight="1">
      <c r="A93" s="16">
        <v>9</v>
      </c>
      <c r="B93" s="17" t="s">
        <v>34</v>
      </c>
      <c r="C93" s="85" t="s">
        <v>163</v>
      </c>
      <c r="D93" s="95"/>
      <c r="E93" s="95"/>
      <c r="F93" s="95"/>
      <c r="G93" s="95"/>
      <c r="H93" s="95"/>
      <c r="I93" s="95"/>
      <c r="J93" s="229">
        <v>0</v>
      </c>
    </row>
    <row r="94" spans="1:10" ht="17.25" customHeight="1">
      <c r="A94" s="64">
        <v>10</v>
      </c>
      <c r="B94" s="14"/>
      <c r="C94" s="137" t="s">
        <v>164</v>
      </c>
      <c r="D94" s="146">
        <f aca="true" t="shared" si="20" ref="D94:I94">D93+D87+D86+D85+D84</f>
        <v>10206</v>
      </c>
      <c r="E94" s="146">
        <f t="shared" si="20"/>
        <v>0</v>
      </c>
      <c r="F94" s="146">
        <f t="shared" si="20"/>
        <v>10206</v>
      </c>
      <c r="G94" s="146">
        <f t="shared" si="20"/>
        <v>0</v>
      </c>
      <c r="H94" s="146">
        <f t="shared" si="20"/>
        <v>10206</v>
      </c>
      <c r="I94" s="146">
        <f t="shared" si="20"/>
        <v>0</v>
      </c>
      <c r="J94" s="237">
        <f t="shared" si="17"/>
        <v>0</v>
      </c>
    </row>
    <row r="95" spans="1:10" ht="17.25" customHeight="1">
      <c r="A95" s="64"/>
      <c r="B95" s="14"/>
      <c r="C95" s="137"/>
      <c r="D95" s="94"/>
      <c r="E95" s="94"/>
      <c r="F95" s="94"/>
      <c r="G95" s="94"/>
      <c r="H95" s="94"/>
      <c r="I95" s="94"/>
      <c r="J95" s="230"/>
    </row>
    <row r="96" spans="1:10" ht="17.25" customHeight="1">
      <c r="A96" s="64">
        <v>11</v>
      </c>
      <c r="B96" s="14"/>
      <c r="C96" s="137" t="s">
        <v>166</v>
      </c>
      <c r="D96" s="146">
        <f aca="true" t="shared" si="21" ref="D96:I96">D65</f>
        <v>0</v>
      </c>
      <c r="E96" s="146">
        <f t="shared" si="21"/>
        <v>0</v>
      </c>
      <c r="F96" s="146">
        <f t="shared" si="21"/>
        <v>0</v>
      </c>
      <c r="G96" s="146">
        <f t="shared" si="21"/>
        <v>0</v>
      </c>
      <c r="H96" s="146">
        <f t="shared" si="21"/>
        <v>0</v>
      </c>
      <c r="I96" s="146">
        <f t="shared" si="21"/>
        <v>43</v>
      </c>
      <c r="J96" s="237">
        <v>0</v>
      </c>
    </row>
    <row r="97" spans="1:10" ht="17.25" customHeight="1">
      <c r="A97" s="64">
        <v>12</v>
      </c>
      <c r="B97" s="14"/>
      <c r="C97" s="137" t="s">
        <v>165</v>
      </c>
      <c r="D97" s="146">
        <f aca="true" t="shared" si="22" ref="D97:I97">D82+D94</f>
        <v>70705</v>
      </c>
      <c r="E97" s="146">
        <f t="shared" si="22"/>
        <v>303</v>
      </c>
      <c r="F97" s="146">
        <f t="shared" si="22"/>
        <v>71008</v>
      </c>
      <c r="G97" s="146">
        <f t="shared" si="22"/>
        <v>108</v>
      </c>
      <c r="H97" s="146">
        <f t="shared" si="22"/>
        <v>71116</v>
      </c>
      <c r="I97" s="146">
        <f t="shared" si="22"/>
        <v>25018</v>
      </c>
      <c r="J97" s="237">
        <f t="shared" si="17"/>
        <v>0.35179143933854545</v>
      </c>
    </row>
    <row r="98" spans="1:10" ht="17.25" customHeight="1">
      <c r="A98" s="64"/>
      <c r="B98" s="14"/>
      <c r="C98" s="137"/>
      <c r="D98" s="94"/>
      <c r="E98" s="94"/>
      <c r="F98" s="94"/>
      <c r="G98" s="94"/>
      <c r="H98" s="94"/>
      <c r="I98" s="94"/>
      <c r="J98" s="230"/>
    </row>
    <row r="99" spans="1:10" s="13" customFormat="1" ht="17.25" customHeight="1">
      <c r="A99" s="16">
        <v>13</v>
      </c>
      <c r="B99" s="17" t="s">
        <v>28</v>
      </c>
      <c r="C99" s="3" t="s">
        <v>167</v>
      </c>
      <c r="D99" s="95">
        <f aca="true" t="shared" si="23" ref="D99:I99">D100+D101</f>
        <v>70705</v>
      </c>
      <c r="E99" s="95">
        <f t="shared" si="23"/>
        <v>303</v>
      </c>
      <c r="F99" s="95">
        <f t="shared" si="23"/>
        <v>71008</v>
      </c>
      <c r="G99" s="95">
        <f t="shared" si="23"/>
        <v>108</v>
      </c>
      <c r="H99" s="95">
        <f t="shared" si="23"/>
        <v>71116</v>
      </c>
      <c r="I99" s="95">
        <f t="shared" si="23"/>
        <v>24975</v>
      </c>
      <c r="J99" s="229">
        <f t="shared" si="17"/>
        <v>0.3511867934079532</v>
      </c>
    </row>
    <row r="100" spans="1:10" ht="17.25" customHeight="1">
      <c r="A100" s="64">
        <v>14</v>
      </c>
      <c r="B100" s="14" t="s">
        <v>3</v>
      </c>
      <c r="C100" s="1" t="s">
        <v>219</v>
      </c>
      <c r="D100" s="94">
        <f aca="true" t="shared" si="24" ref="D100:I100">D82-D46</f>
        <v>60499</v>
      </c>
      <c r="E100" s="94">
        <f t="shared" si="24"/>
        <v>303</v>
      </c>
      <c r="F100" s="94">
        <f t="shared" si="24"/>
        <v>60802</v>
      </c>
      <c r="G100" s="94">
        <f t="shared" si="24"/>
        <v>108</v>
      </c>
      <c r="H100" s="94">
        <f t="shared" si="24"/>
        <v>60910</v>
      </c>
      <c r="I100" s="94">
        <f t="shared" si="24"/>
        <v>24975</v>
      </c>
      <c r="J100" s="230">
        <f t="shared" si="17"/>
        <v>0.41003119356427514</v>
      </c>
    </row>
    <row r="101" spans="1:10" ht="17.25" customHeight="1" thickBot="1">
      <c r="A101" s="61">
        <v>15</v>
      </c>
      <c r="B101" s="14" t="s">
        <v>9</v>
      </c>
      <c r="C101" s="1" t="s">
        <v>220</v>
      </c>
      <c r="D101" s="94">
        <f aca="true" t="shared" si="25" ref="D101:I101">D94-D63</f>
        <v>10206</v>
      </c>
      <c r="E101" s="94">
        <f t="shared" si="25"/>
        <v>0</v>
      </c>
      <c r="F101" s="94">
        <f t="shared" si="25"/>
        <v>10206</v>
      </c>
      <c r="G101" s="94">
        <f t="shared" si="25"/>
        <v>0</v>
      </c>
      <c r="H101" s="94">
        <f t="shared" si="25"/>
        <v>10206</v>
      </c>
      <c r="I101" s="94">
        <f t="shared" si="25"/>
        <v>0</v>
      </c>
      <c r="J101" s="230">
        <f t="shared" si="17"/>
        <v>0</v>
      </c>
    </row>
    <row r="102" spans="1:10" ht="17.25" customHeight="1" thickBot="1">
      <c r="A102" s="134"/>
      <c r="B102" s="14"/>
      <c r="C102" s="1"/>
      <c r="D102" s="94"/>
      <c r="E102" s="94"/>
      <c r="F102" s="94"/>
      <c r="G102" s="94"/>
      <c r="H102" s="94"/>
      <c r="I102" s="94"/>
      <c r="J102" s="230"/>
    </row>
    <row r="103" spans="1:10" ht="17.25" customHeight="1" thickBot="1">
      <c r="A103" s="10">
        <v>16</v>
      </c>
      <c r="B103" s="17" t="s">
        <v>100</v>
      </c>
      <c r="C103" s="3" t="s">
        <v>170</v>
      </c>
      <c r="D103" s="95">
        <f aca="true" t="shared" si="26" ref="D103:I103">D104+D107</f>
        <v>70705</v>
      </c>
      <c r="E103" s="95">
        <f t="shared" si="26"/>
        <v>303</v>
      </c>
      <c r="F103" s="95">
        <f t="shared" si="26"/>
        <v>71008</v>
      </c>
      <c r="G103" s="95">
        <f t="shared" si="26"/>
        <v>108</v>
      </c>
      <c r="H103" s="95">
        <f t="shared" si="26"/>
        <v>71116</v>
      </c>
      <c r="I103" s="95">
        <f t="shared" si="26"/>
        <v>22785</v>
      </c>
      <c r="J103" s="229">
        <f t="shared" si="17"/>
        <v>0.32039203554755613</v>
      </c>
    </row>
    <row r="104" spans="1:10" ht="17.25" customHeight="1">
      <c r="A104" s="20">
        <v>17</v>
      </c>
      <c r="B104" s="14" t="s">
        <v>3</v>
      </c>
      <c r="C104" s="1" t="s">
        <v>171</v>
      </c>
      <c r="D104" s="94">
        <f aca="true" t="shared" si="27" ref="D104:I104">D105+D106</f>
        <v>0</v>
      </c>
      <c r="E104" s="94">
        <f t="shared" si="27"/>
        <v>0</v>
      </c>
      <c r="F104" s="94">
        <f t="shared" si="27"/>
        <v>0</v>
      </c>
      <c r="G104" s="94">
        <f t="shared" si="27"/>
        <v>0</v>
      </c>
      <c r="H104" s="94">
        <f t="shared" si="27"/>
        <v>0</v>
      </c>
      <c r="I104" s="94">
        <f t="shared" si="27"/>
        <v>0</v>
      </c>
      <c r="J104" s="230">
        <v>0</v>
      </c>
    </row>
    <row r="105" spans="1:10" ht="17.25" customHeight="1">
      <c r="A105" s="64">
        <v>18</v>
      </c>
      <c r="B105" s="14" t="s">
        <v>4</v>
      </c>
      <c r="C105" s="1" t="s">
        <v>53</v>
      </c>
      <c r="D105" s="94"/>
      <c r="E105" s="94"/>
      <c r="F105" s="94"/>
      <c r="G105" s="94"/>
      <c r="H105" s="94"/>
      <c r="I105" s="94"/>
      <c r="J105" s="230">
        <v>0</v>
      </c>
    </row>
    <row r="106" spans="1:10" ht="17.25" customHeight="1">
      <c r="A106" s="64">
        <v>19</v>
      </c>
      <c r="B106" s="14" t="s">
        <v>67</v>
      </c>
      <c r="C106" s="1" t="s">
        <v>54</v>
      </c>
      <c r="D106" s="94"/>
      <c r="E106" s="94"/>
      <c r="F106" s="94"/>
      <c r="G106" s="94"/>
      <c r="H106" s="94"/>
      <c r="I106" s="94"/>
      <c r="J106" s="230">
        <v>0</v>
      </c>
    </row>
    <row r="107" spans="1:10" ht="17.25" customHeight="1">
      <c r="A107" s="64">
        <v>20</v>
      </c>
      <c r="B107" s="14" t="s">
        <v>9</v>
      </c>
      <c r="C107" s="1" t="s">
        <v>172</v>
      </c>
      <c r="D107" s="94">
        <f aca="true" t="shared" si="28" ref="D107:I107">D108+D109</f>
        <v>70705</v>
      </c>
      <c r="E107" s="94">
        <f t="shared" si="28"/>
        <v>303</v>
      </c>
      <c r="F107" s="94">
        <f t="shared" si="28"/>
        <v>71008</v>
      </c>
      <c r="G107" s="94">
        <f t="shared" si="28"/>
        <v>108</v>
      </c>
      <c r="H107" s="94">
        <f t="shared" si="28"/>
        <v>71116</v>
      </c>
      <c r="I107" s="94">
        <f t="shared" si="28"/>
        <v>22785</v>
      </c>
      <c r="J107" s="230">
        <f t="shared" si="17"/>
        <v>0.32039203554755613</v>
      </c>
    </row>
    <row r="108" spans="1:10" ht="17.25" customHeight="1">
      <c r="A108" s="64">
        <v>21</v>
      </c>
      <c r="B108" s="14" t="s">
        <v>10</v>
      </c>
      <c r="C108" s="1" t="s">
        <v>173</v>
      </c>
      <c r="D108" s="94">
        <v>60499</v>
      </c>
      <c r="E108" s="94">
        <v>303</v>
      </c>
      <c r="F108" s="94">
        <f>D108+E108</f>
        <v>60802</v>
      </c>
      <c r="G108" s="94">
        <v>108</v>
      </c>
      <c r="H108" s="94">
        <f>F108+G108</f>
        <v>60910</v>
      </c>
      <c r="I108" s="94">
        <v>22785</v>
      </c>
      <c r="J108" s="230">
        <f t="shared" si="17"/>
        <v>0.3740765063208012</v>
      </c>
    </row>
    <row r="109" spans="1:10" ht="17.25" customHeight="1">
      <c r="A109" s="64">
        <v>22</v>
      </c>
      <c r="B109" s="14" t="s">
        <v>12</v>
      </c>
      <c r="C109" s="1" t="s">
        <v>174</v>
      </c>
      <c r="D109" s="94">
        <v>10206</v>
      </c>
      <c r="E109" s="94"/>
      <c r="F109" s="94">
        <f>D109+E109</f>
        <v>10206</v>
      </c>
      <c r="G109" s="94"/>
      <c r="H109" s="94">
        <f>F109+G109</f>
        <v>10206</v>
      </c>
      <c r="I109" s="94">
        <v>0</v>
      </c>
      <c r="J109" s="230">
        <f t="shared" si="17"/>
        <v>0</v>
      </c>
    </row>
    <row r="110" spans="1:10" ht="17.25" customHeight="1">
      <c r="A110" s="24"/>
      <c r="B110" s="14"/>
      <c r="C110" s="1"/>
      <c r="D110" s="94"/>
      <c r="E110" s="94"/>
      <c r="F110" s="94"/>
      <c r="G110" s="94"/>
      <c r="H110" s="94"/>
      <c r="I110" s="94"/>
      <c r="J110" s="230"/>
    </row>
    <row r="111" spans="1:10" s="13" customFormat="1" ht="28.5" customHeight="1">
      <c r="A111" s="69">
        <v>23</v>
      </c>
      <c r="B111" s="17" t="s">
        <v>29</v>
      </c>
      <c r="C111" s="138" t="s">
        <v>175</v>
      </c>
      <c r="D111" s="95"/>
      <c r="E111" s="95"/>
      <c r="F111" s="95"/>
      <c r="G111" s="95"/>
      <c r="H111" s="95"/>
      <c r="I111" s="95"/>
      <c r="J111" s="230"/>
    </row>
    <row r="112" spans="1:10" ht="17.25" customHeight="1" hidden="1">
      <c r="A112" s="24">
        <v>24</v>
      </c>
      <c r="B112" s="14" t="s">
        <v>3</v>
      </c>
      <c r="C112" s="81" t="s">
        <v>176</v>
      </c>
      <c r="D112" s="94">
        <f aca="true" t="shared" si="29" ref="D112:I112">D113+D114</f>
        <v>0</v>
      </c>
      <c r="E112" s="94">
        <f t="shared" si="29"/>
        <v>0</v>
      </c>
      <c r="F112" s="94">
        <f t="shared" si="29"/>
        <v>0</v>
      </c>
      <c r="G112" s="94">
        <f t="shared" si="29"/>
        <v>0</v>
      </c>
      <c r="H112" s="94">
        <f t="shared" si="29"/>
        <v>0</v>
      </c>
      <c r="I112" s="94">
        <f t="shared" si="29"/>
        <v>0</v>
      </c>
      <c r="J112" s="230" t="e">
        <f t="shared" si="17"/>
        <v>#DIV/0!</v>
      </c>
    </row>
    <row r="113" spans="1:10" ht="17.25" customHeight="1" hidden="1">
      <c r="A113" s="24">
        <v>25</v>
      </c>
      <c r="B113" s="14" t="s">
        <v>4</v>
      </c>
      <c r="C113" s="81" t="s">
        <v>177</v>
      </c>
      <c r="D113" s="94"/>
      <c r="E113" s="94"/>
      <c r="F113" s="94"/>
      <c r="G113" s="94"/>
      <c r="H113" s="94"/>
      <c r="I113" s="94"/>
      <c r="J113" s="230" t="e">
        <f t="shared" si="17"/>
        <v>#DIV/0!</v>
      </c>
    </row>
    <row r="114" spans="1:10" ht="17.25" customHeight="1" hidden="1">
      <c r="A114" s="64">
        <v>26</v>
      </c>
      <c r="B114" s="14" t="s">
        <v>67</v>
      </c>
      <c r="C114" s="81" t="s">
        <v>178</v>
      </c>
      <c r="D114" s="94"/>
      <c r="E114" s="94"/>
      <c r="F114" s="94"/>
      <c r="G114" s="94"/>
      <c r="H114" s="94"/>
      <c r="I114" s="94"/>
      <c r="J114" s="230" t="e">
        <f t="shared" si="17"/>
        <v>#DIV/0!</v>
      </c>
    </row>
    <row r="115" spans="1:10" ht="17.25" customHeight="1" hidden="1">
      <c r="A115" s="64">
        <v>27</v>
      </c>
      <c r="B115" s="14" t="s">
        <v>9</v>
      </c>
      <c r="C115" s="1" t="s">
        <v>179</v>
      </c>
      <c r="D115" s="94">
        <f aca="true" t="shared" si="30" ref="D115:I115">D116+D119</f>
        <v>0</v>
      </c>
      <c r="E115" s="94">
        <f t="shared" si="30"/>
        <v>0</v>
      </c>
      <c r="F115" s="94">
        <f t="shared" si="30"/>
        <v>0</v>
      </c>
      <c r="G115" s="94">
        <f t="shared" si="30"/>
        <v>0</v>
      </c>
      <c r="H115" s="94">
        <f t="shared" si="30"/>
        <v>0</v>
      </c>
      <c r="I115" s="94">
        <f t="shared" si="30"/>
        <v>0</v>
      </c>
      <c r="J115" s="230" t="e">
        <f t="shared" si="17"/>
        <v>#DIV/0!</v>
      </c>
    </row>
    <row r="116" spans="1:10" ht="17.25" customHeight="1" hidden="1">
      <c r="A116" s="64">
        <v>28</v>
      </c>
      <c r="B116" s="14" t="s">
        <v>10</v>
      </c>
      <c r="C116" s="1" t="s">
        <v>180</v>
      </c>
      <c r="D116" s="94">
        <f aca="true" t="shared" si="31" ref="D116:I116">D117+D118</f>
        <v>0</v>
      </c>
      <c r="E116" s="94">
        <f t="shared" si="31"/>
        <v>0</v>
      </c>
      <c r="F116" s="94">
        <f t="shared" si="31"/>
        <v>0</v>
      </c>
      <c r="G116" s="94">
        <f t="shared" si="31"/>
        <v>0</v>
      </c>
      <c r="H116" s="94">
        <f t="shared" si="31"/>
        <v>0</v>
      </c>
      <c r="I116" s="94">
        <f t="shared" si="31"/>
        <v>0</v>
      </c>
      <c r="J116" s="230" t="e">
        <f t="shared" si="17"/>
        <v>#DIV/0!</v>
      </c>
    </row>
    <row r="117" spans="1:10" ht="17.25" customHeight="1" hidden="1" thickBot="1">
      <c r="A117" s="61">
        <v>29</v>
      </c>
      <c r="B117" s="14" t="s">
        <v>78</v>
      </c>
      <c r="C117" s="1" t="s">
        <v>182</v>
      </c>
      <c r="D117" s="94"/>
      <c r="E117" s="94"/>
      <c r="F117" s="94"/>
      <c r="G117" s="94"/>
      <c r="H117" s="94"/>
      <c r="I117" s="94"/>
      <c r="J117" s="230" t="e">
        <f t="shared" si="17"/>
        <v>#DIV/0!</v>
      </c>
    </row>
    <row r="118" spans="1:10" ht="17.25" customHeight="1" hidden="1" thickBot="1">
      <c r="A118" s="139">
        <v>30</v>
      </c>
      <c r="B118" s="14" t="s">
        <v>79</v>
      </c>
      <c r="C118" s="141" t="s">
        <v>181</v>
      </c>
      <c r="D118" s="94"/>
      <c r="E118" s="94"/>
      <c r="F118" s="94"/>
      <c r="G118" s="94"/>
      <c r="H118" s="94"/>
      <c r="I118" s="94"/>
      <c r="J118" s="230" t="e">
        <f t="shared" si="17"/>
        <v>#DIV/0!</v>
      </c>
    </row>
    <row r="119" spans="1:10" ht="16.5" customHeight="1" hidden="1" thickBot="1">
      <c r="A119" s="135">
        <v>31</v>
      </c>
      <c r="B119" s="14" t="s">
        <v>12</v>
      </c>
      <c r="C119" s="142" t="s">
        <v>183</v>
      </c>
      <c r="D119" s="94">
        <f aca="true" t="shared" si="32" ref="D119:I119">D120+D121</f>
        <v>0</v>
      </c>
      <c r="E119" s="94">
        <f t="shared" si="32"/>
        <v>0</v>
      </c>
      <c r="F119" s="94">
        <f t="shared" si="32"/>
        <v>0</v>
      </c>
      <c r="G119" s="94">
        <f t="shared" si="32"/>
        <v>0</v>
      </c>
      <c r="H119" s="94">
        <f t="shared" si="32"/>
        <v>0</v>
      </c>
      <c r="I119" s="94">
        <f t="shared" si="32"/>
        <v>0</v>
      </c>
      <c r="J119" s="230" t="e">
        <f t="shared" si="17"/>
        <v>#DIV/0!</v>
      </c>
    </row>
    <row r="120" spans="1:10" ht="17.25" customHeight="1" hidden="1" thickBot="1">
      <c r="A120" s="135">
        <v>32</v>
      </c>
      <c r="B120" s="14" t="s">
        <v>132</v>
      </c>
      <c r="C120" s="1" t="s">
        <v>182</v>
      </c>
      <c r="D120" s="94"/>
      <c r="E120" s="94"/>
      <c r="F120" s="94"/>
      <c r="G120" s="94"/>
      <c r="H120" s="94"/>
      <c r="I120" s="94"/>
      <c r="J120" s="230" t="e">
        <f t="shared" si="17"/>
        <v>#DIV/0!</v>
      </c>
    </row>
    <row r="121" spans="1:10" ht="17.25" customHeight="1" hidden="1">
      <c r="A121" s="65">
        <v>33</v>
      </c>
      <c r="B121" s="14" t="s">
        <v>134</v>
      </c>
      <c r="C121" s="141" t="s">
        <v>181</v>
      </c>
      <c r="D121" s="94"/>
      <c r="E121" s="94"/>
      <c r="F121" s="94"/>
      <c r="G121" s="94"/>
      <c r="H121" s="94"/>
      <c r="I121" s="94"/>
      <c r="J121" s="230" t="e">
        <f t="shared" si="17"/>
        <v>#DIV/0!</v>
      </c>
    </row>
    <row r="122" spans="1:10" ht="17.25" customHeight="1" hidden="1" thickBot="1">
      <c r="A122" s="61">
        <v>34</v>
      </c>
      <c r="B122" s="14" t="s">
        <v>32</v>
      </c>
      <c r="C122" s="1" t="s">
        <v>184</v>
      </c>
      <c r="D122" s="94">
        <f aca="true" t="shared" si="33" ref="D122:I122">D123+D124</f>
        <v>0</v>
      </c>
      <c r="E122" s="94">
        <f t="shared" si="33"/>
        <v>0</v>
      </c>
      <c r="F122" s="94">
        <f t="shared" si="33"/>
        <v>0</v>
      </c>
      <c r="G122" s="94">
        <f t="shared" si="33"/>
        <v>0</v>
      </c>
      <c r="H122" s="94">
        <f t="shared" si="33"/>
        <v>0</v>
      </c>
      <c r="I122" s="94">
        <f t="shared" si="33"/>
        <v>0</v>
      </c>
      <c r="J122" s="230" t="e">
        <f t="shared" si="17"/>
        <v>#DIV/0!</v>
      </c>
    </row>
    <row r="123" spans="1:10" ht="17.25" customHeight="1" hidden="1" thickBot="1">
      <c r="A123" s="135">
        <v>35</v>
      </c>
      <c r="B123" s="14" t="s">
        <v>58</v>
      </c>
      <c r="C123" s="1" t="s">
        <v>185</v>
      </c>
      <c r="D123" s="94"/>
      <c r="E123" s="94"/>
      <c r="F123" s="94"/>
      <c r="G123" s="94"/>
      <c r="H123" s="94"/>
      <c r="I123" s="94"/>
      <c r="J123" s="230" t="e">
        <f t="shared" si="17"/>
        <v>#DIV/0!</v>
      </c>
    </row>
    <row r="124" spans="1:10" ht="17.25" customHeight="1" hidden="1">
      <c r="A124" s="20">
        <v>36</v>
      </c>
      <c r="B124" s="14" t="s">
        <v>92</v>
      </c>
      <c r="C124" s="1" t="s">
        <v>186</v>
      </c>
      <c r="D124" s="94"/>
      <c r="E124" s="94"/>
      <c r="F124" s="94"/>
      <c r="G124" s="94"/>
      <c r="H124" s="94"/>
      <c r="I124" s="94"/>
      <c r="J124" s="230" t="e">
        <f t="shared" si="17"/>
        <v>#DIV/0!</v>
      </c>
    </row>
    <row r="125" spans="1:10" ht="17.25" customHeight="1" hidden="1">
      <c r="A125" s="64">
        <v>37</v>
      </c>
      <c r="B125" s="14" t="s">
        <v>33</v>
      </c>
      <c r="C125" s="1" t="s">
        <v>187</v>
      </c>
      <c r="D125" s="94">
        <f aca="true" t="shared" si="34" ref="D125:I125">D126+D127</f>
        <v>0</v>
      </c>
      <c r="E125" s="94">
        <f t="shared" si="34"/>
        <v>0</v>
      </c>
      <c r="F125" s="94">
        <f t="shared" si="34"/>
        <v>0</v>
      </c>
      <c r="G125" s="94">
        <f t="shared" si="34"/>
        <v>0</v>
      </c>
      <c r="H125" s="94">
        <f t="shared" si="34"/>
        <v>0</v>
      </c>
      <c r="I125" s="94">
        <f t="shared" si="34"/>
        <v>0</v>
      </c>
      <c r="J125" s="230" t="e">
        <f t="shared" si="17"/>
        <v>#DIV/0!</v>
      </c>
    </row>
    <row r="126" spans="1:10" ht="17.25" customHeight="1" hidden="1">
      <c r="A126" s="64">
        <v>38</v>
      </c>
      <c r="B126" s="14" t="s">
        <v>56</v>
      </c>
      <c r="C126" s="1" t="s">
        <v>185</v>
      </c>
      <c r="D126" s="94"/>
      <c r="E126" s="94"/>
      <c r="F126" s="94"/>
      <c r="G126" s="94"/>
      <c r="H126" s="94"/>
      <c r="I126" s="94"/>
      <c r="J126" s="230" t="e">
        <f t="shared" si="17"/>
        <v>#DIV/0!</v>
      </c>
    </row>
    <row r="127" spans="1:10" s="13" customFormat="1" ht="17.25" customHeight="1" hidden="1">
      <c r="A127" s="16">
        <v>39</v>
      </c>
      <c r="B127" s="14" t="s">
        <v>57</v>
      </c>
      <c r="C127" s="1" t="s">
        <v>186</v>
      </c>
      <c r="D127" s="95"/>
      <c r="E127" s="95"/>
      <c r="F127" s="95"/>
      <c r="G127" s="95"/>
      <c r="H127" s="95"/>
      <c r="I127" s="95"/>
      <c r="J127" s="230" t="e">
        <f t="shared" si="17"/>
        <v>#DIV/0!</v>
      </c>
    </row>
    <row r="128" spans="1:10" ht="17.25" customHeight="1">
      <c r="A128" s="64">
        <v>40</v>
      </c>
      <c r="B128" s="14"/>
      <c r="C128" s="143" t="s">
        <v>188</v>
      </c>
      <c r="D128" s="146">
        <f aca="true" t="shared" si="35" ref="D128:I128">D103+D111</f>
        <v>70705</v>
      </c>
      <c r="E128" s="146">
        <f t="shared" si="35"/>
        <v>303</v>
      </c>
      <c r="F128" s="146">
        <f t="shared" si="35"/>
        <v>71008</v>
      </c>
      <c r="G128" s="146">
        <f t="shared" si="35"/>
        <v>108</v>
      </c>
      <c r="H128" s="146">
        <f t="shared" si="35"/>
        <v>71116</v>
      </c>
      <c r="I128" s="146">
        <f t="shared" si="35"/>
        <v>22785</v>
      </c>
      <c r="J128" s="237">
        <f t="shared" si="17"/>
        <v>0.32039203554755613</v>
      </c>
    </row>
    <row r="129" spans="1:10" ht="17.25" customHeight="1">
      <c r="A129" s="24"/>
      <c r="B129" s="14"/>
      <c r="C129" s="137"/>
      <c r="D129" s="126"/>
      <c r="E129" s="126"/>
      <c r="F129" s="126"/>
      <c r="G129" s="126"/>
      <c r="H129" s="126"/>
      <c r="I129" s="126"/>
      <c r="J129" s="230"/>
    </row>
    <row r="130" spans="1:10" s="13" customFormat="1" ht="17.25" customHeight="1" thickBot="1">
      <c r="A130" s="79">
        <v>41</v>
      </c>
      <c r="B130" s="17" t="s">
        <v>30</v>
      </c>
      <c r="C130" s="3" t="s">
        <v>189</v>
      </c>
      <c r="D130" s="95"/>
      <c r="E130" s="95"/>
      <c r="F130" s="95"/>
      <c r="G130" s="95"/>
      <c r="H130" s="95"/>
      <c r="I130" s="95"/>
      <c r="J130" s="229"/>
    </row>
    <row r="131" spans="1:10" ht="17.25" customHeight="1" hidden="1" thickBot="1">
      <c r="A131" s="134"/>
      <c r="B131" s="14" t="s">
        <v>3</v>
      </c>
      <c r="C131" s="1" t="s">
        <v>190</v>
      </c>
      <c r="D131" s="94">
        <f aca="true" t="shared" si="36" ref="D131:I131">D132+D133</f>
        <v>0</v>
      </c>
      <c r="E131" s="94">
        <f t="shared" si="36"/>
        <v>0</v>
      </c>
      <c r="F131" s="94">
        <f t="shared" si="36"/>
        <v>0</v>
      </c>
      <c r="G131" s="94">
        <f t="shared" si="36"/>
        <v>0</v>
      </c>
      <c r="H131" s="94">
        <f t="shared" si="36"/>
        <v>0</v>
      </c>
      <c r="I131" s="94">
        <f t="shared" si="36"/>
        <v>0</v>
      </c>
      <c r="J131" s="229" t="e">
        <f t="shared" si="17"/>
        <v>#DIV/0!</v>
      </c>
    </row>
    <row r="132" spans="1:10" ht="17.25" customHeight="1" hidden="1" thickBot="1">
      <c r="A132" s="134"/>
      <c r="B132" s="14" t="s">
        <v>4</v>
      </c>
      <c r="C132" s="1" t="s">
        <v>191</v>
      </c>
      <c r="D132" s="94"/>
      <c r="E132" s="94"/>
      <c r="F132" s="94"/>
      <c r="G132" s="94"/>
      <c r="H132" s="94"/>
      <c r="I132" s="94"/>
      <c r="J132" s="229" t="e">
        <f t="shared" si="17"/>
        <v>#DIV/0!</v>
      </c>
    </row>
    <row r="133" spans="1:10" ht="17.25" customHeight="1" hidden="1" thickBot="1">
      <c r="A133" s="134"/>
      <c r="B133" s="14" t="s">
        <v>67</v>
      </c>
      <c r="C133" s="1" t="s">
        <v>192</v>
      </c>
      <c r="D133" s="94"/>
      <c r="E133" s="94"/>
      <c r="F133" s="94"/>
      <c r="G133" s="94"/>
      <c r="H133" s="94"/>
      <c r="I133" s="94"/>
      <c r="J133" s="229" t="e">
        <f t="shared" si="17"/>
        <v>#DIV/0!</v>
      </c>
    </row>
    <row r="134" spans="1:10" ht="17.25" customHeight="1" hidden="1" thickBot="1">
      <c r="A134" s="134"/>
      <c r="B134" s="14" t="s">
        <v>9</v>
      </c>
      <c r="C134" s="1" t="s">
        <v>193</v>
      </c>
      <c r="D134" s="94">
        <f aca="true" t="shared" si="37" ref="D134:I134">D135+D136</f>
        <v>0</v>
      </c>
      <c r="E134" s="94">
        <f t="shared" si="37"/>
        <v>0</v>
      </c>
      <c r="F134" s="94">
        <f t="shared" si="37"/>
        <v>0</v>
      </c>
      <c r="G134" s="94">
        <f t="shared" si="37"/>
        <v>0</v>
      </c>
      <c r="H134" s="94">
        <f t="shared" si="37"/>
        <v>0</v>
      </c>
      <c r="I134" s="94">
        <f t="shared" si="37"/>
        <v>0</v>
      </c>
      <c r="J134" s="229" t="e">
        <f t="shared" si="17"/>
        <v>#DIV/0!</v>
      </c>
    </row>
    <row r="135" spans="1:10" ht="17.25" customHeight="1" hidden="1" thickBot="1">
      <c r="A135" s="134"/>
      <c r="B135" s="14" t="s">
        <v>10</v>
      </c>
      <c r="C135" s="1" t="s">
        <v>60</v>
      </c>
      <c r="D135" s="94"/>
      <c r="E135" s="94"/>
      <c r="F135" s="94"/>
      <c r="G135" s="94"/>
      <c r="H135" s="94"/>
      <c r="I135" s="94"/>
      <c r="J135" s="229" t="e">
        <f t="shared" si="17"/>
        <v>#DIV/0!</v>
      </c>
    </row>
    <row r="136" spans="1:10" ht="17.25" customHeight="1" hidden="1" thickBot="1">
      <c r="A136" s="134"/>
      <c r="B136" s="14" t="s">
        <v>12</v>
      </c>
      <c r="C136" s="1" t="s">
        <v>61</v>
      </c>
      <c r="D136" s="94"/>
      <c r="E136" s="94"/>
      <c r="F136" s="94"/>
      <c r="G136" s="94"/>
      <c r="H136" s="94"/>
      <c r="I136" s="94"/>
      <c r="J136" s="229" t="e">
        <f t="shared" si="17"/>
        <v>#DIV/0!</v>
      </c>
    </row>
    <row r="137" spans="1:10" ht="17.25" customHeight="1" hidden="1" thickBot="1">
      <c r="A137" s="134"/>
      <c r="B137" s="14" t="s">
        <v>32</v>
      </c>
      <c r="C137" s="1" t="s">
        <v>194</v>
      </c>
      <c r="D137" s="94">
        <f aca="true" t="shared" si="38" ref="D137:I137">D138+D141</f>
        <v>0</v>
      </c>
      <c r="E137" s="94">
        <f t="shared" si="38"/>
        <v>0</v>
      </c>
      <c r="F137" s="94">
        <f t="shared" si="38"/>
        <v>0</v>
      </c>
      <c r="G137" s="94">
        <f t="shared" si="38"/>
        <v>0</v>
      </c>
      <c r="H137" s="94">
        <f t="shared" si="38"/>
        <v>0</v>
      </c>
      <c r="I137" s="94">
        <f t="shared" si="38"/>
        <v>0</v>
      </c>
      <c r="J137" s="229" t="e">
        <f t="shared" si="17"/>
        <v>#DIV/0!</v>
      </c>
    </row>
    <row r="138" spans="1:10" ht="17.25" customHeight="1" hidden="1" thickBot="1">
      <c r="A138" s="134"/>
      <c r="B138" s="14" t="s">
        <v>58</v>
      </c>
      <c r="C138" s="1" t="s">
        <v>195</v>
      </c>
      <c r="D138" s="94">
        <f aca="true" t="shared" si="39" ref="D138:I138">D139+D140</f>
        <v>0</v>
      </c>
      <c r="E138" s="94">
        <f t="shared" si="39"/>
        <v>0</v>
      </c>
      <c r="F138" s="94">
        <f t="shared" si="39"/>
        <v>0</v>
      </c>
      <c r="G138" s="94">
        <f t="shared" si="39"/>
        <v>0</v>
      </c>
      <c r="H138" s="94">
        <f t="shared" si="39"/>
        <v>0</v>
      </c>
      <c r="I138" s="94">
        <f t="shared" si="39"/>
        <v>0</v>
      </c>
      <c r="J138" s="229" t="e">
        <f aca="true" t="shared" si="40" ref="J138:J156">I138/H138</f>
        <v>#DIV/0!</v>
      </c>
    </row>
    <row r="139" spans="1:10" ht="17.25" customHeight="1" hidden="1" thickBot="1">
      <c r="A139" s="134"/>
      <c r="B139" s="14" t="s">
        <v>106</v>
      </c>
      <c r="C139" s="1" t="s">
        <v>196</v>
      </c>
      <c r="D139" s="94"/>
      <c r="E139" s="94"/>
      <c r="F139" s="94"/>
      <c r="G139" s="94"/>
      <c r="H139" s="94"/>
      <c r="I139" s="94"/>
      <c r="J139" s="229" t="e">
        <f t="shared" si="40"/>
        <v>#DIV/0!</v>
      </c>
    </row>
    <row r="140" spans="1:10" ht="17.25" customHeight="1" hidden="1" thickBot="1">
      <c r="A140" s="134"/>
      <c r="B140" s="14" t="s">
        <v>108</v>
      </c>
      <c r="C140" s="1" t="s">
        <v>197</v>
      </c>
      <c r="D140" s="94"/>
      <c r="E140" s="94"/>
      <c r="F140" s="94"/>
      <c r="G140" s="94"/>
      <c r="H140" s="94"/>
      <c r="I140" s="94"/>
      <c r="J140" s="229" t="e">
        <f t="shared" si="40"/>
        <v>#DIV/0!</v>
      </c>
    </row>
    <row r="141" spans="1:10" ht="17.25" customHeight="1" hidden="1" thickBot="1">
      <c r="A141" s="134"/>
      <c r="B141" s="14" t="s">
        <v>92</v>
      </c>
      <c r="C141" s="1" t="s">
        <v>198</v>
      </c>
      <c r="D141" s="94">
        <f aca="true" t="shared" si="41" ref="D141:I141">D142+D143</f>
        <v>0</v>
      </c>
      <c r="E141" s="94">
        <f t="shared" si="41"/>
        <v>0</v>
      </c>
      <c r="F141" s="94">
        <f t="shared" si="41"/>
        <v>0</v>
      </c>
      <c r="G141" s="94">
        <f t="shared" si="41"/>
        <v>0</v>
      </c>
      <c r="H141" s="94">
        <f t="shared" si="41"/>
        <v>0</v>
      </c>
      <c r="I141" s="94">
        <f t="shared" si="41"/>
        <v>0</v>
      </c>
      <c r="J141" s="229" t="e">
        <f t="shared" si="40"/>
        <v>#DIV/0!</v>
      </c>
    </row>
    <row r="142" spans="1:10" ht="17.25" customHeight="1" hidden="1" thickBot="1">
      <c r="A142" s="134"/>
      <c r="B142" s="14" t="s">
        <v>111</v>
      </c>
      <c r="C142" s="1" t="s">
        <v>196</v>
      </c>
      <c r="D142" s="94"/>
      <c r="E142" s="94"/>
      <c r="F142" s="94"/>
      <c r="G142" s="94"/>
      <c r="H142" s="94"/>
      <c r="I142" s="94"/>
      <c r="J142" s="229" t="e">
        <f t="shared" si="40"/>
        <v>#DIV/0!</v>
      </c>
    </row>
    <row r="143" spans="1:10" ht="17.25" customHeight="1" hidden="1" thickBot="1">
      <c r="A143" s="134"/>
      <c r="B143" s="14" t="s">
        <v>113</v>
      </c>
      <c r="C143" s="1" t="s">
        <v>197</v>
      </c>
      <c r="D143" s="94"/>
      <c r="E143" s="94"/>
      <c r="F143" s="94"/>
      <c r="G143" s="94"/>
      <c r="H143" s="94"/>
      <c r="I143" s="94"/>
      <c r="J143" s="229" t="e">
        <f t="shared" si="40"/>
        <v>#DIV/0!</v>
      </c>
    </row>
    <row r="144" spans="1:10" ht="17.25" customHeight="1" hidden="1" thickBot="1">
      <c r="A144" s="134"/>
      <c r="B144" s="14" t="s">
        <v>33</v>
      </c>
      <c r="C144" s="1" t="s">
        <v>199</v>
      </c>
      <c r="D144" s="94">
        <f aca="true" t="shared" si="42" ref="D144:I144">D145+D146</f>
        <v>0</v>
      </c>
      <c r="E144" s="94">
        <f t="shared" si="42"/>
        <v>0</v>
      </c>
      <c r="F144" s="94">
        <f t="shared" si="42"/>
        <v>0</v>
      </c>
      <c r="G144" s="94">
        <f t="shared" si="42"/>
        <v>0</v>
      </c>
      <c r="H144" s="94">
        <f t="shared" si="42"/>
        <v>0</v>
      </c>
      <c r="I144" s="94">
        <f t="shared" si="42"/>
        <v>0</v>
      </c>
      <c r="J144" s="229" t="e">
        <f t="shared" si="40"/>
        <v>#DIV/0!</v>
      </c>
    </row>
    <row r="145" spans="1:10" ht="17.25" customHeight="1" hidden="1" thickBot="1">
      <c r="A145" s="134"/>
      <c r="B145" s="14" t="s">
        <v>56</v>
      </c>
      <c r="C145" s="1" t="s">
        <v>200</v>
      </c>
      <c r="D145" s="94"/>
      <c r="E145" s="94"/>
      <c r="F145" s="94"/>
      <c r="G145" s="94"/>
      <c r="H145" s="94"/>
      <c r="I145" s="94"/>
      <c r="J145" s="229" t="e">
        <f t="shared" si="40"/>
        <v>#DIV/0!</v>
      </c>
    </row>
    <row r="146" spans="1:10" ht="17.25" customHeight="1" hidden="1" thickBot="1">
      <c r="A146" s="135">
        <v>42</v>
      </c>
      <c r="B146" s="14" t="s">
        <v>57</v>
      </c>
      <c r="C146" s="1" t="s">
        <v>201</v>
      </c>
      <c r="D146" s="94"/>
      <c r="E146" s="94"/>
      <c r="F146" s="94"/>
      <c r="G146" s="94"/>
      <c r="H146" s="94"/>
      <c r="I146" s="94"/>
      <c r="J146" s="229" t="e">
        <f t="shared" si="40"/>
        <v>#DIV/0!</v>
      </c>
    </row>
    <row r="147" spans="1:10" ht="17.25" customHeight="1" hidden="1" thickBot="1">
      <c r="A147" s="135">
        <v>43</v>
      </c>
      <c r="B147" s="14" t="s">
        <v>34</v>
      </c>
      <c r="C147" s="1" t="s">
        <v>202</v>
      </c>
      <c r="D147" s="94">
        <f aca="true" t="shared" si="43" ref="D147:I147">D148+D149</f>
        <v>0</v>
      </c>
      <c r="E147" s="94">
        <f t="shared" si="43"/>
        <v>0</v>
      </c>
      <c r="F147" s="94">
        <f t="shared" si="43"/>
        <v>0</v>
      </c>
      <c r="G147" s="94">
        <f t="shared" si="43"/>
        <v>0</v>
      </c>
      <c r="H147" s="94">
        <f t="shared" si="43"/>
        <v>0</v>
      </c>
      <c r="I147" s="94">
        <f t="shared" si="43"/>
        <v>0</v>
      </c>
      <c r="J147" s="229" t="e">
        <f t="shared" si="40"/>
        <v>#DIV/0!</v>
      </c>
    </row>
    <row r="148" spans="1:10" ht="17.25" customHeight="1" hidden="1" thickBot="1">
      <c r="A148" s="135"/>
      <c r="B148" s="14" t="s">
        <v>86</v>
      </c>
      <c r="C148" s="1" t="s">
        <v>185</v>
      </c>
      <c r="D148" s="94"/>
      <c r="E148" s="94"/>
      <c r="F148" s="94"/>
      <c r="G148" s="94"/>
      <c r="H148" s="94"/>
      <c r="I148" s="94"/>
      <c r="J148" s="229" t="e">
        <f t="shared" si="40"/>
        <v>#DIV/0!</v>
      </c>
    </row>
    <row r="149" spans="1:10" ht="17.25" customHeight="1" hidden="1" thickBot="1">
      <c r="A149" s="135"/>
      <c r="B149" s="14" t="s">
        <v>87</v>
      </c>
      <c r="C149" s="1" t="s">
        <v>186</v>
      </c>
      <c r="D149" s="94"/>
      <c r="E149" s="94"/>
      <c r="F149" s="94"/>
      <c r="G149" s="94"/>
      <c r="H149" s="94"/>
      <c r="I149" s="94"/>
      <c r="J149" s="229" t="e">
        <f t="shared" si="40"/>
        <v>#DIV/0!</v>
      </c>
    </row>
    <row r="150" spans="1:10" s="147" customFormat="1" ht="17.25" customHeight="1" thickBot="1">
      <c r="A150" s="144">
        <v>44</v>
      </c>
      <c r="B150" s="145"/>
      <c r="C150" s="143" t="s">
        <v>203</v>
      </c>
      <c r="D150" s="146">
        <f aca="true" t="shared" si="44" ref="D150:I150">D147+D144+D137+D134+D131</f>
        <v>0</v>
      </c>
      <c r="E150" s="146">
        <f t="shared" si="44"/>
        <v>0</v>
      </c>
      <c r="F150" s="146">
        <f t="shared" si="44"/>
        <v>0</v>
      </c>
      <c r="G150" s="146">
        <f t="shared" si="44"/>
        <v>0</v>
      </c>
      <c r="H150" s="146">
        <f t="shared" si="44"/>
        <v>0</v>
      </c>
      <c r="I150" s="146">
        <f t="shared" si="44"/>
        <v>0</v>
      </c>
      <c r="J150" s="237">
        <v>0</v>
      </c>
    </row>
    <row r="151" spans="1:10" ht="17.25" customHeight="1" hidden="1">
      <c r="A151" s="140">
        <v>24</v>
      </c>
      <c r="B151" s="14" t="s">
        <v>30</v>
      </c>
      <c r="C151" s="1" t="s">
        <v>55</v>
      </c>
      <c r="D151" s="94"/>
      <c r="E151" s="94"/>
      <c r="F151" s="94"/>
      <c r="G151" s="94"/>
      <c r="H151" s="94"/>
      <c r="I151" s="94"/>
      <c r="J151" s="230" t="e">
        <f t="shared" si="40"/>
        <v>#DIV/0!</v>
      </c>
    </row>
    <row r="152" spans="1:10" ht="17.25" customHeight="1" thickBot="1">
      <c r="A152" s="140"/>
      <c r="B152" s="14"/>
      <c r="C152" s="1"/>
      <c r="D152" s="94"/>
      <c r="E152" s="94"/>
      <c r="F152" s="94"/>
      <c r="G152" s="94"/>
      <c r="H152" s="94"/>
      <c r="I152" s="94"/>
      <c r="J152" s="230"/>
    </row>
    <row r="153" spans="1:10" ht="17.25" customHeight="1" thickBot="1">
      <c r="A153" s="187">
        <v>24</v>
      </c>
      <c r="B153" s="181"/>
      <c r="C153" s="1" t="s">
        <v>239</v>
      </c>
      <c r="D153" s="94"/>
      <c r="E153" s="94"/>
      <c r="F153" s="94"/>
      <c r="G153" s="94"/>
      <c r="H153" s="94"/>
      <c r="I153" s="94">
        <v>1933</v>
      </c>
      <c r="J153" s="217">
        <v>0</v>
      </c>
    </row>
    <row r="154" spans="1:10" ht="17.25" customHeight="1" thickBot="1">
      <c r="A154" s="187"/>
      <c r="B154" s="181"/>
      <c r="C154" s="1" t="s">
        <v>240</v>
      </c>
      <c r="D154" s="94"/>
      <c r="E154" s="94"/>
      <c r="F154" s="94"/>
      <c r="G154" s="94"/>
      <c r="H154" s="94"/>
      <c r="I154" s="94">
        <v>4195</v>
      </c>
      <c r="J154" s="217">
        <v>0</v>
      </c>
    </row>
    <row r="155" spans="1:10" s="13" customFormat="1" ht="17.25" customHeight="1" thickBot="1">
      <c r="A155" s="54"/>
      <c r="B155" s="272" t="s">
        <v>204</v>
      </c>
      <c r="C155" s="262"/>
      <c r="D155" s="95">
        <f>D96+D128</f>
        <v>70705</v>
      </c>
      <c r="E155" s="95">
        <f>E96+E128</f>
        <v>303</v>
      </c>
      <c r="F155" s="95">
        <f>F96+F128</f>
        <v>71008</v>
      </c>
      <c r="G155" s="95">
        <f>G96+G128</f>
        <v>108</v>
      </c>
      <c r="H155" s="95">
        <f>H96+H128</f>
        <v>71116</v>
      </c>
      <c r="I155" s="95">
        <f>I96+I128+I153</f>
        <v>24761</v>
      </c>
      <c r="J155" s="229">
        <f t="shared" si="40"/>
        <v>0.3481776252882614</v>
      </c>
    </row>
    <row r="156" spans="1:10" s="13" customFormat="1" ht="17.25" customHeight="1" thickBot="1">
      <c r="A156" s="10">
        <v>45</v>
      </c>
      <c r="B156" s="271" t="s">
        <v>205</v>
      </c>
      <c r="C156" s="259"/>
      <c r="D156" s="96">
        <f>D97+D150</f>
        <v>70705</v>
      </c>
      <c r="E156" s="96">
        <f>E97+E150</f>
        <v>303</v>
      </c>
      <c r="F156" s="96">
        <f>F97+F150</f>
        <v>71008</v>
      </c>
      <c r="G156" s="96">
        <f>G97+G150</f>
        <v>108</v>
      </c>
      <c r="H156" s="96">
        <f>H97+H150</f>
        <v>71116</v>
      </c>
      <c r="I156" s="96">
        <f>I97+I150+I154</f>
        <v>29213</v>
      </c>
      <c r="J156" s="238">
        <f t="shared" si="40"/>
        <v>0.41077957140446597</v>
      </c>
    </row>
    <row r="157" spans="1:10" s="21" customFormat="1" ht="17.25" customHeight="1">
      <c r="A157" s="91"/>
      <c r="B157" s="98"/>
      <c r="C157" s="66"/>
      <c r="D157" s="91"/>
      <c r="E157" s="91"/>
      <c r="F157" s="91"/>
      <c r="G157" s="91"/>
      <c r="H157" s="91"/>
      <c r="I157" s="91"/>
      <c r="J157" s="236"/>
    </row>
  </sheetData>
  <mergeCells count="5">
    <mergeCell ref="B156:C156"/>
    <mergeCell ref="B1:L1"/>
    <mergeCell ref="A6:D6"/>
    <mergeCell ref="B155:C155"/>
    <mergeCell ref="A5:J5"/>
  </mergeCells>
  <printOptions/>
  <pageMargins left="0.75" right="0.75" top="1" bottom="1" header="0.5" footer="0.5"/>
  <pageSetup horizontalDpi="600" verticalDpi="600" orientation="portrait" paperSize="8" scale="65" r:id="rId1"/>
  <rowBreaks count="1" manualBreakCount="1">
    <brk id="11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7"/>
  <sheetViews>
    <sheetView tabSelected="1" view="pageBreakPreview" zoomScaleSheetLayoutView="100" workbookViewId="0" topLeftCell="B75">
      <selection activeCell="L96" sqref="L96"/>
    </sheetView>
  </sheetViews>
  <sheetFormatPr defaultColWidth="9.00390625" defaultRowHeight="17.25" customHeight="1"/>
  <cols>
    <col min="1" max="1" width="6.75390625" style="6" hidden="1" customWidth="1"/>
    <col min="2" max="2" width="9.375" style="50" customWidth="1"/>
    <col min="3" max="3" width="70.25390625" style="6" customWidth="1"/>
    <col min="4" max="4" width="13.00390625" style="6" customWidth="1"/>
    <col min="5" max="7" width="13.00390625" style="6" hidden="1" customWidth="1"/>
    <col min="8" max="9" width="13.00390625" style="6" customWidth="1"/>
    <col min="10" max="10" width="13.00390625" style="207" customWidth="1"/>
    <col min="11" max="16384" width="9.125" style="6" customWidth="1"/>
  </cols>
  <sheetData>
    <row r="1" spans="1:12" ht="17.25" customHeight="1">
      <c r="A1" s="6" t="s">
        <v>68</v>
      </c>
      <c r="B1" s="268" t="s">
        <v>245</v>
      </c>
      <c r="C1" s="268"/>
      <c r="D1" s="264"/>
      <c r="E1" s="264"/>
      <c r="F1" s="264"/>
      <c r="G1" s="264"/>
      <c r="H1" s="264"/>
      <c r="I1" s="264"/>
      <c r="J1" s="264"/>
      <c r="K1" s="264"/>
      <c r="L1" s="264"/>
    </row>
    <row r="2" ht="17.25" customHeight="1">
      <c r="B2" s="6"/>
    </row>
    <row r="3" spans="1:10" ht="12.75" customHeight="1">
      <c r="A3" s="7"/>
      <c r="B3" s="8"/>
      <c r="C3" s="7"/>
      <c r="D3" s="7"/>
      <c r="E3" s="7"/>
      <c r="F3" s="7"/>
      <c r="G3" s="7"/>
      <c r="H3" s="7"/>
      <c r="I3" s="7"/>
      <c r="J3" s="9"/>
    </row>
    <row r="4" spans="1:10" ht="17.25" customHeight="1" hidden="1">
      <c r="A4" s="7"/>
      <c r="B4" s="8"/>
      <c r="C4" s="7"/>
      <c r="D4" s="7"/>
      <c r="E4" s="7"/>
      <c r="F4" s="7"/>
      <c r="G4" s="7"/>
      <c r="H4" s="7"/>
      <c r="I4" s="7"/>
      <c r="J4" s="9"/>
    </row>
    <row r="5" spans="1:10" ht="17.25" customHeight="1">
      <c r="A5" s="263" t="s">
        <v>214</v>
      </c>
      <c r="B5" s="263"/>
      <c r="C5" s="263"/>
      <c r="D5" s="263"/>
      <c r="E5" s="264"/>
      <c r="F5" s="264"/>
      <c r="G5" s="264"/>
      <c r="H5" s="264"/>
      <c r="I5" s="264"/>
      <c r="J5" s="264"/>
    </row>
    <row r="6" spans="1:4" ht="17.25" customHeight="1" thickBot="1">
      <c r="A6" s="260"/>
      <c r="B6" s="260"/>
      <c r="C6" s="260"/>
      <c r="D6" s="260"/>
    </row>
    <row r="7" spans="1:10" ht="35.25" customHeight="1" thickBot="1">
      <c r="A7" s="57" t="s">
        <v>0</v>
      </c>
      <c r="B7" s="58"/>
      <c r="C7" s="83" t="s">
        <v>124</v>
      </c>
      <c r="D7" s="154" t="s">
        <v>213</v>
      </c>
      <c r="E7" s="154" t="s">
        <v>228</v>
      </c>
      <c r="F7" s="154" t="s">
        <v>229</v>
      </c>
      <c r="G7" s="154" t="s">
        <v>232</v>
      </c>
      <c r="H7" s="154" t="s">
        <v>229</v>
      </c>
      <c r="I7" s="154" t="s">
        <v>237</v>
      </c>
      <c r="J7" s="154" t="s">
        <v>238</v>
      </c>
    </row>
    <row r="8" spans="1:10" s="13" customFormat="1" ht="17.25" customHeight="1" thickBot="1">
      <c r="A8" s="10">
        <v>1</v>
      </c>
      <c r="B8" s="11" t="s">
        <v>2</v>
      </c>
      <c r="C8" s="80" t="s">
        <v>125</v>
      </c>
      <c r="D8" s="59"/>
      <c r="E8" s="59"/>
      <c r="F8" s="59"/>
      <c r="G8" s="59"/>
      <c r="H8" s="59"/>
      <c r="I8" s="59"/>
      <c r="J8" s="210"/>
    </row>
    <row r="9" spans="1:10" ht="17.25" customHeight="1">
      <c r="A9" s="73">
        <v>2</v>
      </c>
      <c r="B9" s="25" t="s">
        <v>3</v>
      </c>
      <c r="C9" s="124" t="s">
        <v>62</v>
      </c>
      <c r="D9" s="102">
        <f>D10+D11+D12+D13+D14+D15+D16+D17</f>
        <v>0</v>
      </c>
      <c r="E9" s="102">
        <f>E10+E11+E12+E13+E14+E15+E16+E17</f>
        <v>0</v>
      </c>
      <c r="F9" s="102">
        <f>F10+F11+F12+F13+F14+F15+F16+F17</f>
        <v>0</v>
      </c>
      <c r="G9" s="102">
        <f>G10+G11+G12+G13+G14+G15+G16+G17</f>
        <v>0</v>
      </c>
      <c r="H9" s="102">
        <f>H10+H11+H12+H13+H14+H15+H16+H17</f>
        <v>0</v>
      </c>
      <c r="I9" s="102">
        <v>2</v>
      </c>
      <c r="J9" s="228">
        <v>0</v>
      </c>
    </row>
    <row r="10" spans="1:10" ht="17.25" customHeight="1" hidden="1">
      <c r="A10" s="20">
        <v>3</v>
      </c>
      <c r="B10" s="22" t="s">
        <v>4</v>
      </c>
      <c r="C10" s="99" t="s">
        <v>69</v>
      </c>
      <c r="D10" s="23"/>
      <c r="E10" s="23"/>
      <c r="F10" s="23"/>
      <c r="G10" s="23"/>
      <c r="H10" s="23"/>
      <c r="I10" s="23"/>
      <c r="J10" s="229" t="e">
        <f aca="true" t="shared" si="0" ref="J10:J72">I10/H10</f>
        <v>#DIV/0!</v>
      </c>
    </row>
    <row r="11" spans="1:10" ht="17.25" customHeight="1" hidden="1">
      <c r="A11" s="64">
        <v>4</v>
      </c>
      <c r="B11" s="14" t="s">
        <v>67</v>
      </c>
      <c r="C11" s="84" t="s">
        <v>70</v>
      </c>
      <c r="D11" s="15"/>
      <c r="E11" s="15"/>
      <c r="F11" s="15"/>
      <c r="G11" s="15"/>
      <c r="H11" s="15"/>
      <c r="I11" s="15"/>
      <c r="J11" s="229" t="e">
        <f t="shared" si="0"/>
        <v>#DIV/0!</v>
      </c>
    </row>
    <row r="12" spans="1:10" ht="17.25" customHeight="1" hidden="1">
      <c r="A12" s="64">
        <v>5</v>
      </c>
      <c r="B12" s="14" t="s">
        <v>7</v>
      </c>
      <c r="C12" s="81" t="s">
        <v>71</v>
      </c>
      <c r="D12" s="15"/>
      <c r="E12" s="15"/>
      <c r="F12" s="15"/>
      <c r="G12" s="15"/>
      <c r="H12" s="15"/>
      <c r="I12" s="15"/>
      <c r="J12" s="229" t="e">
        <f t="shared" si="0"/>
        <v>#DIV/0!</v>
      </c>
    </row>
    <row r="13" spans="1:10" ht="17.25" customHeight="1" hidden="1">
      <c r="A13" s="64">
        <v>6</v>
      </c>
      <c r="B13" s="14" t="s">
        <v>8</v>
      </c>
      <c r="C13" s="81" t="s">
        <v>5</v>
      </c>
      <c r="D13" s="15"/>
      <c r="E13" s="15"/>
      <c r="F13" s="15"/>
      <c r="G13" s="15"/>
      <c r="H13" s="15"/>
      <c r="I13" s="15"/>
      <c r="J13" s="229" t="e">
        <f t="shared" si="0"/>
        <v>#DIV/0!</v>
      </c>
    </row>
    <row r="14" spans="1:10" ht="17.25" customHeight="1" hidden="1">
      <c r="A14" s="64">
        <v>7</v>
      </c>
      <c r="B14" s="14" t="s">
        <v>72</v>
      </c>
      <c r="C14" s="84" t="s">
        <v>6</v>
      </c>
      <c r="D14" s="15"/>
      <c r="E14" s="15"/>
      <c r="F14" s="15"/>
      <c r="G14" s="15"/>
      <c r="H14" s="15"/>
      <c r="I14" s="15"/>
      <c r="J14" s="229" t="e">
        <f t="shared" si="0"/>
        <v>#DIV/0!</v>
      </c>
    </row>
    <row r="15" spans="1:10" ht="17.25" customHeight="1" hidden="1">
      <c r="A15" s="64">
        <v>8</v>
      </c>
      <c r="B15" s="14" t="s">
        <v>73</v>
      </c>
      <c r="C15" s="81" t="s">
        <v>74</v>
      </c>
      <c r="D15" s="15"/>
      <c r="E15" s="15"/>
      <c r="F15" s="15"/>
      <c r="G15" s="15"/>
      <c r="H15" s="15"/>
      <c r="I15" s="15"/>
      <c r="J15" s="229" t="e">
        <f t="shared" si="0"/>
        <v>#DIV/0!</v>
      </c>
    </row>
    <row r="16" spans="1:10" ht="17.25" customHeight="1" hidden="1">
      <c r="A16" s="64">
        <v>10</v>
      </c>
      <c r="B16" s="14" t="s">
        <v>75</v>
      </c>
      <c r="C16" s="81" t="s">
        <v>64</v>
      </c>
      <c r="D16" s="15"/>
      <c r="E16" s="15"/>
      <c r="F16" s="15"/>
      <c r="G16" s="15"/>
      <c r="H16" s="15"/>
      <c r="I16" s="15"/>
      <c r="J16" s="229" t="e">
        <f t="shared" si="0"/>
        <v>#DIV/0!</v>
      </c>
    </row>
    <row r="17" spans="1:10" ht="17.25" customHeight="1" hidden="1">
      <c r="A17" s="24">
        <v>11</v>
      </c>
      <c r="B17" s="19" t="s">
        <v>76</v>
      </c>
      <c r="C17" s="82" t="s">
        <v>77</v>
      </c>
      <c r="D17" s="92"/>
      <c r="E17" s="92"/>
      <c r="F17" s="92"/>
      <c r="G17" s="92"/>
      <c r="H17" s="92"/>
      <c r="I17" s="92"/>
      <c r="J17" s="229" t="e">
        <f t="shared" si="0"/>
        <v>#DIV/0!</v>
      </c>
    </row>
    <row r="18" spans="1:10" ht="17.25" customHeight="1">
      <c r="A18" s="64">
        <v>18</v>
      </c>
      <c r="B18" s="17" t="s">
        <v>9</v>
      </c>
      <c r="C18" s="85" t="s">
        <v>63</v>
      </c>
      <c r="D18" s="18">
        <f aca="true" t="shared" si="1" ref="D18:I18">D19+D23+D24+D29+D30</f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  <c r="H18" s="18">
        <f t="shared" si="1"/>
        <v>0</v>
      </c>
      <c r="I18" s="18">
        <f t="shared" si="1"/>
        <v>0</v>
      </c>
      <c r="J18" s="229">
        <v>0</v>
      </c>
    </row>
    <row r="19" spans="1:10" ht="17.25" customHeight="1" hidden="1">
      <c r="A19" s="20">
        <v>20</v>
      </c>
      <c r="B19" s="22" t="s">
        <v>10</v>
      </c>
      <c r="C19" s="86" t="s">
        <v>13</v>
      </c>
      <c r="D19" s="23">
        <f aca="true" t="shared" si="2" ref="D19:I19">D20+D21+D22</f>
        <v>0</v>
      </c>
      <c r="E19" s="23">
        <f t="shared" si="2"/>
        <v>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29" t="e">
        <f t="shared" si="0"/>
        <v>#DIV/0!</v>
      </c>
    </row>
    <row r="20" spans="1:10" ht="17.25" customHeight="1" hidden="1">
      <c r="A20" s="64">
        <v>22</v>
      </c>
      <c r="B20" s="14" t="s">
        <v>78</v>
      </c>
      <c r="C20" s="81" t="s">
        <v>14</v>
      </c>
      <c r="D20" s="15"/>
      <c r="E20" s="15"/>
      <c r="F20" s="15"/>
      <c r="G20" s="15"/>
      <c r="H20" s="15"/>
      <c r="I20" s="15"/>
      <c r="J20" s="229" t="e">
        <f t="shared" si="0"/>
        <v>#DIV/0!</v>
      </c>
    </row>
    <row r="21" spans="1:10" ht="17.25" customHeight="1" hidden="1">
      <c r="A21" s="64">
        <v>23</v>
      </c>
      <c r="B21" s="14" t="s">
        <v>79</v>
      </c>
      <c r="C21" s="81" t="s">
        <v>15</v>
      </c>
      <c r="D21" s="15"/>
      <c r="E21" s="15"/>
      <c r="F21" s="15"/>
      <c r="G21" s="15"/>
      <c r="H21" s="15"/>
      <c r="I21" s="15"/>
      <c r="J21" s="229" t="e">
        <f t="shared" si="0"/>
        <v>#DIV/0!</v>
      </c>
    </row>
    <row r="22" spans="1:10" ht="17.25" customHeight="1" hidden="1">
      <c r="A22" s="64">
        <v>24</v>
      </c>
      <c r="B22" s="14" t="s">
        <v>80</v>
      </c>
      <c r="C22" s="81" t="s">
        <v>16</v>
      </c>
      <c r="D22" s="15"/>
      <c r="E22" s="15"/>
      <c r="F22" s="15"/>
      <c r="G22" s="15"/>
      <c r="H22" s="15"/>
      <c r="I22" s="15"/>
      <c r="J22" s="229" t="e">
        <f t="shared" si="0"/>
        <v>#DIV/0!</v>
      </c>
    </row>
    <row r="23" spans="1:10" ht="17.25" customHeight="1" hidden="1">
      <c r="A23" s="64">
        <v>25</v>
      </c>
      <c r="B23" s="14" t="s">
        <v>12</v>
      </c>
      <c r="C23" s="81" t="s">
        <v>11</v>
      </c>
      <c r="D23" s="15"/>
      <c r="E23" s="15"/>
      <c r="F23" s="15"/>
      <c r="G23" s="15"/>
      <c r="H23" s="15"/>
      <c r="I23" s="15"/>
      <c r="J23" s="229" t="e">
        <f t="shared" si="0"/>
        <v>#DIV/0!</v>
      </c>
    </row>
    <row r="24" spans="1:10" ht="17.25" customHeight="1" hidden="1">
      <c r="A24" s="64">
        <v>26</v>
      </c>
      <c r="B24" s="14" t="s">
        <v>17</v>
      </c>
      <c r="C24" s="81" t="s">
        <v>18</v>
      </c>
      <c r="D24" s="15">
        <f aca="true" t="shared" si="3" ref="D24:I24">D25+D26+D28</f>
        <v>0</v>
      </c>
      <c r="E24" s="15">
        <f t="shared" si="3"/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229" t="e">
        <f t="shared" si="0"/>
        <v>#DIV/0!</v>
      </c>
    </row>
    <row r="25" spans="1:10" ht="17.25" customHeight="1" hidden="1">
      <c r="A25" s="64">
        <v>29</v>
      </c>
      <c r="B25" s="14" t="s">
        <v>19</v>
      </c>
      <c r="C25" s="81" t="s">
        <v>22</v>
      </c>
      <c r="D25" s="15"/>
      <c r="E25" s="15"/>
      <c r="F25" s="15"/>
      <c r="G25" s="15"/>
      <c r="H25" s="15"/>
      <c r="I25" s="15"/>
      <c r="J25" s="229" t="e">
        <f t="shared" si="0"/>
        <v>#DIV/0!</v>
      </c>
    </row>
    <row r="26" spans="1:10" ht="17.25" customHeight="1" hidden="1">
      <c r="A26" s="64">
        <v>30</v>
      </c>
      <c r="B26" s="14" t="s">
        <v>20</v>
      </c>
      <c r="C26" s="81" t="s">
        <v>24</v>
      </c>
      <c r="D26" s="15"/>
      <c r="E26" s="15"/>
      <c r="F26" s="15"/>
      <c r="G26" s="15"/>
      <c r="H26" s="15"/>
      <c r="I26" s="15"/>
      <c r="J26" s="229" t="e">
        <f t="shared" si="0"/>
        <v>#DIV/0!</v>
      </c>
    </row>
    <row r="27" spans="1:10" ht="17.25" customHeight="1" hidden="1">
      <c r="A27" s="64">
        <v>31</v>
      </c>
      <c r="B27" s="14" t="s">
        <v>23</v>
      </c>
      <c r="C27" s="81" t="s">
        <v>25</v>
      </c>
      <c r="D27" s="15"/>
      <c r="E27" s="15"/>
      <c r="F27" s="15"/>
      <c r="G27" s="15"/>
      <c r="H27" s="15"/>
      <c r="I27" s="15"/>
      <c r="J27" s="229" t="e">
        <f t="shared" si="0"/>
        <v>#DIV/0!</v>
      </c>
    </row>
    <row r="28" spans="1:10" ht="17.25" customHeight="1" hidden="1">
      <c r="A28" s="64">
        <v>31</v>
      </c>
      <c r="B28" s="14" t="s">
        <v>21</v>
      </c>
      <c r="C28" s="81" t="s">
        <v>51</v>
      </c>
      <c r="D28" s="15"/>
      <c r="E28" s="15"/>
      <c r="F28" s="15"/>
      <c r="G28" s="15"/>
      <c r="H28" s="15"/>
      <c r="I28" s="15"/>
      <c r="J28" s="229" t="e">
        <f t="shared" si="0"/>
        <v>#DIV/0!</v>
      </c>
    </row>
    <row r="29" spans="1:10" ht="17.25" customHeight="1" hidden="1">
      <c r="A29" s="64">
        <v>32</v>
      </c>
      <c r="B29" s="14" t="s">
        <v>26</v>
      </c>
      <c r="C29" s="81" t="s">
        <v>81</v>
      </c>
      <c r="D29" s="15"/>
      <c r="E29" s="15"/>
      <c r="F29" s="15"/>
      <c r="G29" s="15"/>
      <c r="H29" s="15"/>
      <c r="I29" s="15"/>
      <c r="J29" s="229" t="e">
        <f t="shared" si="0"/>
        <v>#DIV/0!</v>
      </c>
    </row>
    <row r="30" spans="1:10" ht="17.25" customHeight="1" hidden="1">
      <c r="A30" s="64">
        <v>33</v>
      </c>
      <c r="B30" s="14" t="s">
        <v>82</v>
      </c>
      <c r="C30" s="81" t="s">
        <v>103</v>
      </c>
      <c r="D30" s="15"/>
      <c r="E30" s="15"/>
      <c r="F30" s="15"/>
      <c r="G30" s="15"/>
      <c r="H30" s="15"/>
      <c r="I30" s="15"/>
      <c r="J30" s="229" t="e">
        <f t="shared" si="0"/>
        <v>#DIV/0!</v>
      </c>
    </row>
    <row r="31" spans="1:10" s="13" customFormat="1" ht="17.25" customHeight="1">
      <c r="A31" s="16">
        <v>35</v>
      </c>
      <c r="B31" s="17" t="s">
        <v>32</v>
      </c>
      <c r="C31" s="128" t="s">
        <v>104</v>
      </c>
      <c r="D31" s="18">
        <f aca="true" t="shared" si="4" ref="D31:I31">D32+D35+D38+D39+D40+D41+D42</f>
        <v>0</v>
      </c>
      <c r="E31" s="18">
        <f t="shared" si="4"/>
        <v>0</v>
      </c>
      <c r="F31" s="18">
        <f t="shared" si="4"/>
        <v>0</v>
      </c>
      <c r="G31" s="18">
        <f t="shared" si="4"/>
        <v>0</v>
      </c>
      <c r="H31" s="18">
        <f t="shared" si="4"/>
        <v>0</v>
      </c>
      <c r="I31" s="18">
        <f t="shared" si="4"/>
        <v>0</v>
      </c>
      <c r="J31" s="229">
        <v>0</v>
      </c>
    </row>
    <row r="32" spans="1:10" ht="30" customHeight="1" hidden="1">
      <c r="A32" s="20">
        <v>36</v>
      </c>
      <c r="B32" s="22" t="s">
        <v>58</v>
      </c>
      <c r="C32" s="129" t="s">
        <v>105</v>
      </c>
      <c r="D32" s="15">
        <f aca="true" t="shared" si="5" ref="D32:I32">D33+D34</f>
        <v>0</v>
      </c>
      <c r="E32" s="15">
        <f t="shared" si="5"/>
        <v>0</v>
      </c>
      <c r="F32" s="15">
        <f t="shared" si="5"/>
        <v>0</v>
      </c>
      <c r="G32" s="15">
        <f t="shared" si="5"/>
        <v>0</v>
      </c>
      <c r="H32" s="15">
        <f t="shared" si="5"/>
        <v>0</v>
      </c>
      <c r="I32" s="15">
        <f t="shared" si="5"/>
        <v>0</v>
      </c>
      <c r="J32" s="229" t="e">
        <f t="shared" si="0"/>
        <v>#DIV/0!</v>
      </c>
    </row>
    <row r="33" spans="1:10" ht="17.25" customHeight="1" hidden="1">
      <c r="A33" s="64">
        <v>37</v>
      </c>
      <c r="B33" s="14" t="s">
        <v>106</v>
      </c>
      <c r="C33" s="82" t="s">
        <v>107</v>
      </c>
      <c r="D33" s="15"/>
      <c r="E33" s="15"/>
      <c r="F33" s="15"/>
      <c r="G33" s="15"/>
      <c r="H33" s="15"/>
      <c r="I33" s="15"/>
      <c r="J33" s="229" t="e">
        <f t="shared" si="0"/>
        <v>#DIV/0!</v>
      </c>
    </row>
    <row r="34" spans="1:10" ht="29.25" customHeight="1" hidden="1">
      <c r="A34" s="20">
        <v>38</v>
      </c>
      <c r="B34" s="14" t="s">
        <v>108</v>
      </c>
      <c r="C34" s="125" t="s">
        <v>109</v>
      </c>
      <c r="D34" s="15"/>
      <c r="E34" s="15"/>
      <c r="F34" s="15"/>
      <c r="G34" s="15"/>
      <c r="H34" s="15"/>
      <c r="I34" s="15"/>
      <c r="J34" s="229" t="e">
        <f t="shared" si="0"/>
        <v>#DIV/0!</v>
      </c>
    </row>
    <row r="35" spans="1:10" ht="17.25" customHeight="1" hidden="1">
      <c r="A35" s="24">
        <v>39</v>
      </c>
      <c r="B35" s="19" t="s">
        <v>92</v>
      </c>
      <c r="C35" s="82" t="s">
        <v>110</v>
      </c>
      <c r="D35" s="15">
        <f aca="true" t="shared" si="6" ref="D35:I35">D36+D37</f>
        <v>0</v>
      </c>
      <c r="E35" s="15">
        <f t="shared" si="6"/>
        <v>0</v>
      </c>
      <c r="F35" s="15">
        <f t="shared" si="6"/>
        <v>0</v>
      </c>
      <c r="G35" s="15">
        <f t="shared" si="6"/>
        <v>0</v>
      </c>
      <c r="H35" s="15">
        <f t="shared" si="6"/>
        <v>0</v>
      </c>
      <c r="I35" s="15">
        <f t="shared" si="6"/>
        <v>0</v>
      </c>
      <c r="J35" s="229" t="e">
        <f t="shared" si="0"/>
        <v>#DIV/0!</v>
      </c>
    </row>
    <row r="36" spans="1:10" ht="29.25" customHeight="1" hidden="1">
      <c r="A36" s="24">
        <v>40</v>
      </c>
      <c r="B36" s="19" t="s">
        <v>111</v>
      </c>
      <c r="C36" s="130" t="s">
        <v>112</v>
      </c>
      <c r="D36" s="15"/>
      <c r="E36" s="15"/>
      <c r="F36" s="15"/>
      <c r="G36" s="15"/>
      <c r="H36" s="15"/>
      <c r="I36" s="15"/>
      <c r="J36" s="229" t="e">
        <f t="shared" si="0"/>
        <v>#DIV/0!</v>
      </c>
    </row>
    <row r="37" spans="1:10" ht="17.25" customHeight="1" hidden="1">
      <c r="A37" s="64">
        <v>41</v>
      </c>
      <c r="B37" s="14" t="s">
        <v>113</v>
      </c>
      <c r="C37" s="1" t="s">
        <v>114</v>
      </c>
      <c r="D37" s="15"/>
      <c r="E37" s="15"/>
      <c r="F37" s="15"/>
      <c r="G37" s="15"/>
      <c r="H37" s="15"/>
      <c r="I37" s="15"/>
      <c r="J37" s="229" t="e">
        <f t="shared" si="0"/>
        <v>#DIV/0!</v>
      </c>
    </row>
    <row r="38" spans="1:10" ht="17.25" customHeight="1" hidden="1">
      <c r="A38" s="20">
        <v>42</v>
      </c>
      <c r="B38" s="22" t="s">
        <v>93</v>
      </c>
      <c r="C38" s="86" t="s">
        <v>115</v>
      </c>
      <c r="D38" s="15"/>
      <c r="E38" s="15"/>
      <c r="F38" s="15"/>
      <c r="G38" s="15"/>
      <c r="H38" s="15"/>
      <c r="I38" s="15"/>
      <c r="J38" s="229" t="e">
        <f t="shared" si="0"/>
        <v>#DIV/0!</v>
      </c>
    </row>
    <row r="39" spans="1:10" ht="17.25" customHeight="1" hidden="1">
      <c r="A39" s="64">
        <v>43</v>
      </c>
      <c r="B39" s="14" t="s">
        <v>94</v>
      </c>
      <c r="C39" s="81" t="s">
        <v>116</v>
      </c>
      <c r="D39" s="15"/>
      <c r="E39" s="15"/>
      <c r="F39" s="15"/>
      <c r="G39" s="15"/>
      <c r="H39" s="15"/>
      <c r="I39" s="15"/>
      <c r="J39" s="229" t="e">
        <f t="shared" si="0"/>
        <v>#DIV/0!</v>
      </c>
    </row>
    <row r="40" spans="1:10" ht="17.25" customHeight="1" hidden="1">
      <c r="A40" s="20">
        <v>44</v>
      </c>
      <c r="B40" s="14" t="s">
        <v>96</v>
      </c>
      <c r="C40" s="81" t="s">
        <v>90</v>
      </c>
      <c r="D40" s="15"/>
      <c r="E40" s="15"/>
      <c r="F40" s="15"/>
      <c r="G40" s="15"/>
      <c r="H40" s="15"/>
      <c r="I40" s="15"/>
      <c r="J40" s="229" t="e">
        <f t="shared" si="0"/>
        <v>#DIV/0!</v>
      </c>
    </row>
    <row r="41" spans="1:10" ht="17.25" customHeight="1" hidden="1">
      <c r="A41" s="64">
        <v>45</v>
      </c>
      <c r="B41" s="14" t="s">
        <v>117</v>
      </c>
      <c r="C41" s="81" t="s">
        <v>59</v>
      </c>
      <c r="D41" s="15"/>
      <c r="E41" s="15"/>
      <c r="F41" s="15"/>
      <c r="G41" s="15"/>
      <c r="H41" s="15"/>
      <c r="I41" s="15"/>
      <c r="J41" s="229" t="e">
        <f t="shared" si="0"/>
        <v>#DIV/0!</v>
      </c>
    </row>
    <row r="42" spans="1:10" s="60" customFormat="1" ht="17.25" customHeight="1" hidden="1">
      <c r="A42" s="20">
        <v>46</v>
      </c>
      <c r="B42" s="14" t="s">
        <v>118</v>
      </c>
      <c r="C42" s="81" t="s">
        <v>119</v>
      </c>
      <c r="D42" s="15"/>
      <c r="E42" s="15"/>
      <c r="F42" s="15"/>
      <c r="G42" s="15"/>
      <c r="H42" s="15"/>
      <c r="I42" s="15"/>
      <c r="J42" s="229" t="e">
        <f t="shared" si="0"/>
        <v>#DIV/0!</v>
      </c>
    </row>
    <row r="43" spans="1:10" s="4" customFormat="1" ht="17.25" customHeight="1">
      <c r="A43" s="16">
        <v>47</v>
      </c>
      <c r="B43" s="67" t="s">
        <v>33</v>
      </c>
      <c r="C43" s="90" t="s">
        <v>120</v>
      </c>
      <c r="D43" s="18">
        <f aca="true" t="shared" si="7" ref="D43:I43">D44+D45</f>
        <v>0</v>
      </c>
      <c r="E43" s="18">
        <f t="shared" si="7"/>
        <v>0</v>
      </c>
      <c r="F43" s="18">
        <f t="shared" si="7"/>
        <v>0</v>
      </c>
      <c r="G43" s="18">
        <f t="shared" si="7"/>
        <v>0</v>
      </c>
      <c r="H43" s="18">
        <f t="shared" si="7"/>
        <v>0</v>
      </c>
      <c r="I43" s="18">
        <f t="shared" si="7"/>
        <v>0</v>
      </c>
      <c r="J43" s="229">
        <v>0</v>
      </c>
    </row>
    <row r="44" spans="1:10" s="60" customFormat="1" ht="17.25" customHeight="1" hidden="1">
      <c r="A44" s="70">
        <v>48</v>
      </c>
      <c r="B44" s="19" t="s">
        <v>56</v>
      </c>
      <c r="C44" s="89" t="s">
        <v>121</v>
      </c>
      <c r="D44" s="15"/>
      <c r="E44" s="15"/>
      <c r="F44" s="15"/>
      <c r="G44" s="15"/>
      <c r="H44" s="15"/>
      <c r="I44" s="15"/>
      <c r="J44" s="229" t="e">
        <f t="shared" si="0"/>
        <v>#DIV/0!</v>
      </c>
    </row>
    <row r="45" spans="1:10" ht="17.25" customHeight="1" hidden="1">
      <c r="A45" s="64">
        <v>49</v>
      </c>
      <c r="B45" s="14" t="s">
        <v>57</v>
      </c>
      <c r="C45" s="88" t="s">
        <v>122</v>
      </c>
      <c r="D45" s="15"/>
      <c r="E45" s="15"/>
      <c r="F45" s="15"/>
      <c r="G45" s="15"/>
      <c r="H45" s="15"/>
      <c r="I45" s="15"/>
      <c r="J45" s="229" t="e">
        <f t="shared" si="0"/>
        <v>#DIV/0!</v>
      </c>
    </row>
    <row r="46" spans="1:10" s="13" customFormat="1" ht="17.25" customHeight="1" thickBot="1">
      <c r="A46" s="79">
        <v>52</v>
      </c>
      <c r="B46" s="63"/>
      <c r="C46" s="131" t="s">
        <v>123</v>
      </c>
      <c r="D46" s="247">
        <f aca="true" t="shared" si="8" ref="D46:I46">D43+D31+D18+D9</f>
        <v>0</v>
      </c>
      <c r="E46" s="247">
        <f t="shared" si="8"/>
        <v>0</v>
      </c>
      <c r="F46" s="247">
        <f t="shared" si="8"/>
        <v>0</v>
      </c>
      <c r="G46" s="247">
        <f t="shared" si="8"/>
        <v>0</v>
      </c>
      <c r="H46" s="247">
        <f t="shared" si="8"/>
        <v>0</v>
      </c>
      <c r="I46" s="247">
        <f t="shared" si="8"/>
        <v>2</v>
      </c>
      <c r="J46" s="248">
        <v>0</v>
      </c>
    </row>
    <row r="47" spans="1:10" s="13" customFormat="1" ht="17.25" customHeight="1" thickBot="1">
      <c r="A47" s="10">
        <v>53</v>
      </c>
      <c r="B47" s="71" t="s">
        <v>27</v>
      </c>
      <c r="C47" s="100" t="s">
        <v>126</v>
      </c>
      <c r="D47" s="12"/>
      <c r="E47" s="12"/>
      <c r="F47" s="12"/>
      <c r="G47" s="12"/>
      <c r="H47" s="12"/>
      <c r="I47" s="12"/>
      <c r="J47" s="232">
        <v>0</v>
      </c>
    </row>
    <row r="48" spans="1:10" s="13" customFormat="1" ht="17.25" customHeight="1">
      <c r="A48" s="73">
        <v>54</v>
      </c>
      <c r="B48" s="25" t="s">
        <v>3</v>
      </c>
      <c r="C48" s="124" t="s">
        <v>127</v>
      </c>
      <c r="D48" s="51">
        <f aca="true" t="shared" si="9" ref="D48:I48">D49+D50+D51</f>
        <v>0</v>
      </c>
      <c r="E48" s="51">
        <f t="shared" si="9"/>
        <v>0</v>
      </c>
      <c r="F48" s="51">
        <f t="shared" si="9"/>
        <v>0</v>
      </c>
      <c r="G48" s="51">
        <f t="shared" si="9"/>
        <v>0</v>
      </c>
      <c r="H48" s="51">
        <f t="shared" si="9"/>
        <v>0</v>
      </c>
      <c r="I48" s="51">
        <f t="shared" si="9"/>
        <v>0</v>
      </c>
      <c r="J48" s="233">
        <v>0</v>
      </c>
    </row>
    <row r="49" spans="1:10" ht="30.75" customHeight="1" hidden="1">
      <c r="A49" s="64">
        <v>55</v>
      </c>
      <c r="B49" s="14" t="s">
        <v>4</v>
      </c>
      <c r="C49" s="125" t="s">
        <v>91</v>
      </c>
      <c r="D49" s="15"/>
      <c r="E49" s="15"/>
      <c r="F49" s="15"/>
      <c r="G49" s="15"/>
      <c r="H49" s="15"/>
      <c r="I49" s="15"/>
      <c r="J49" s="229" t="e">
        <f t="shared" si="0"/>
        <v>#DIV/0!</v>
      </c>
    </row>
    <row r="50" spans="1:10" ht="17.25" customHeight="1" hidden="1">
      <c r="A50" s="64">
        <v>56</v>
      </c>
      <c r="B50" s="14" t="s">
        <v>67</v>
      </c>
      <c r="C50" s="81" t="s">
        <v>52</v>
      </c>
      <c r="D50" s="15"/>
      <c r="E50" s="15"/>
      <c r="F50" s="15"/>
      <c r="G50" s="15"/>
      <c r="H50" s="15"/>
      <c r="I50" s="15"/>
      <c r="J50" s="229" t="e">
        <f t="shared" si="0"/>
        <v>#DIV/0!</v>
      </c>
    </row>
    <row r="51" spans="1:10" ht="17.25" customHeight="1" hidden="1">
      <c r="A51" s="64">
        <v>57</v>
      </c>
      <c r="B51" s="14" t="s">
        <v>7</v>
      </c>
      <c r="C51" s="81" t="s">
        <v>128</v>
      </c>
      <c r="D51" s="15"/>
      <c r="E51" s="15"/>
      <c r="F51" s="15"/>
      <c r="G51" s="15"/>
      <c r="H51" s="15"/>
      <c r="I51" s="15"/>
      <c r="J51" s="229" t="e">
        <f t="shared" si="0"/>
        <v>#DIV/0!</v>
      </c>
    </row>
    <row r="52" spans="1:10" s="13" customFormat="1" ht="17.25" customHeight="1">
      <c r="A52" s="16">
        <v>58</v>
      </c>
      <c r="B52" s="17" t="s">
        <v>9</v>
      </c>
      <c r="C52" s="85" t="s">
        <v>129</v>
      </c>
      <c r="D52" s="18">
        <f aca="true" t="shared" si="10" ref="D52:I52">D53+D54</f>
        <v>0</v>
      </c>
      <c r="E52" s="18">
        <f t="shared" si="10"/>
        <v>0</v>
      </c>
      <c r="F52" s="18">
        <f t="shared" si="10"/>
        <v>0</v>
      </c>
      <c r="G52" s="18">
        <f t="shared" si="10"/>
        <v>0</v>
      </c>
      <c r="H52" s="18">
        <f t="shared" si="10"/>
        <v>0</v>
      </c>
      <c r="I52" s="18">
        <f t="shared" si="10"/>
        <v>0</v>
      </c>
      <c r="J52" s="229">
        <v>0</v>
      </c>
    </row>
    <row r="53" spans="1:10" ht="17.25" customHeight="1" hidden="1">
      <c r="A53" s="64">
        <v>59</v>
      </c>
      <c r="B53" s="14" t="s">
        <v>10</v>
      </c>
      <c r="C53" s="81" t="s">
        <v>130</v>
      </c>
      <c r="D53" s="15"/>
      <c r="E53" s="15"/>
      <c r="F53" s="15"/>
      <c r="G53" s="15"/>
      <c r="H53" s="15"/>
      <c r="I53" s="15"/>
      <c r="J53" s="229" t="e">
        <f t="shared" si="0"/>
        <v>#DIV/0!</v>
      </c>
    </row>
    <row r="54" spans="1:10" ht="17.25" customHeight="1" hidden="1">
      <c r="A54" s="64">
        <v>60</v>
      </c>
      <c r="B54" s="14" t="s">
        <v>12</v>
      </c>
      <c r="C54" s="81" t="s">
        <v>131</v>
      </c>
      <c r="D54" s="15">
        <f aca="true" t="shared" si="11" ref="D54:I54">D55+D56+D57+D58</f>
        <v>0</v>
      </c>
      <c r="E54" s="15">
        <f t="shared" si="11"/>
        <v>0</v>
      </c>
      <c r="F54" s="15">
        <f t="shared" si="11"/>
        <v>0</v>
      </c>
      <c r="G54" s="15">
        <f t="shared" si="11"/>
        <v>0</v>
      </c>
      <c r="H54" s="15">
        <f t="shared" si="11"/>
        <v>0</v>
      </c>
      <c r="I54" s="15">
        <f t="shared" si="11"/>
        <v>0</v>
      </c>
      <c r="J54" s="229" t="e">
        <f t="shared" si="0"/>
        <v>#DIV/0!</v>
      </c>
    </row>
    <row r="55" spans="1:10" s="127" customFormat="1" ht="17.25" customHeight="1" hidden="1">
      <c r="A55" s="64">
        <v>61</v>
      </c>
      <c r="B55" s="14" t="s">
        <v>132</v>
      </c>
      <c r="C55" s="81" t="s">
        <v>133</v>
      </c>
      <c r="D55" s="15"/>
      <c r="E55" s="15"/>
      <c r="F55" s="15"/>
      <c r="G55" s="15"/>
      <c r="H55" s="15"/>
      <c r="I55" s="15"/>
      <c r="J55" s="229" t="e">
        <f t="shared" si="0"/>
        <v>#DIV/0!</v>
      </c>
    </row>
    <row r="56" spans="1:10" ht="17.25" customHeight="1" hidden="1">
      <c r="A56" s="64">
        <v>62</v>
      </c>
      <c r="B56" s="14" t="s">
        <v>134</v>
      </c>
      <c r="C56" s="81" t="s">
        <v>135</v>
      </c>
      <c r="D56" s="15"/>
      <c r="E56" s="15"/>
      <c r="F56" s="15"/>
      <c r="G56" s="15"/>
      <c r="H56" s="15"/>
      <c r="I56" s="15"/>
      <c r="J56" s="229" t="e">
        <f t="shared" si="0"/>
        <v>#DIV/0!</v>
      </c>
    </row>
    <row r="57" spans="1:10" ht="17.25" customHeight="1" hidden="1">
      <c r="A57" s="64">
        <v>63</v>
      </c>
      <c r="B57" s="14" t="s">
        <v>136</v>
      </c>
      <c r="C57" s="81" t="s">
        <v>137</v>
      </c>
      <c r="D57" s="15"/>
      <c r="E57" s="15"/>
      <c r="F57" s="15"/>
      <c r="G57" s="15"/>
      <c r="H57" s="15"/>
      <c r="I57" s="15"/>
      <c r="J57" s="229" t="e">
        <f t="shared" si="0"/>
        <v>#DIV/0!</v>
      </c>
    </row>
    <row r="58" spans="1:10" ht="17.25" customHeight="1" hidden="1">
      <c r="A58" s="64">
        <v>64</v>
      </c>
      <c r="B58" s="14" t="s">
        <v>138</v>
      </c>
      <c r="C58" s="81" t="s">
        <v>95</v>
      </c>
      <c r="D58" s="15"/>
      <c r="E58" s="15"/>
      <c r="F58" s="15"/>
      <c r="G58" s="15"/>
      <c r="H58" s="15"/>
      <c r="I58" s="15"/>
      <c r="J58" s="229" t="e">
        <f t="shared" si="0"/>
        <v>#DIV/0!</v>
      </c>
    </row>
    <row r="59" spans="1:10" s="13" customFormat="1" ht="17.25" customHeight="1" thickBot="1">
      <c r="A59" s="16">
        <v>65</v>
      </c>
      <c r="B59" s="17" t="s">
        <v>32</v>
      </c>
      <c r="C59" s="85" t="s">
        <v>139</v>
      </c>
      <c r="D59" s="18">
        <f aca="true" t="shared" si="12" ref="D59:I59">D60+D61+D62</f>
        <v>0</v>
      </c>
      <c r="E59" s="18">
        <f t="shared" si="12"/>
        <v>0</v>
      </c>
      <c r="F59" s="18">
        <f t="shared" si="12"/>
        <v>0</v>
      </c>
      <c r="G59" s="18">
        <f t="shared" si="12"/>
        <v>0</v>
      </c>
      <c r="H59" s="18">
        <f t="shared" si="12"/>
        <v>0</v>
      </c>
      <c r="I59" s="18">
        <f t="shared" si="12"/>
        <v>0</v>
      </c>
      <c r="J59" s="229">
        <v>0</v>
      </c>
    </row>
    <row r="60" spans="1:10" ht="17.25" customHeight="1" hidden="1">
      <c r="A60" s="64"/>
      <c r="B60" s="14" t="s">
        <v>58</v>
      </c>
      <c r="C60" s="81" t="s">
        <v>140</v>
      </c>
      <c r="D60" s="15"/>
      <c r="E60" s="15"/>
      <c r="F60" s="15"/>
      <c r="G60" s="15"/>
      <c r="H60" s="15"/>
      <c r="I60" s="15"/>
      <c r="J60" s="230" t="e">
        <f t="shared" si="0"/>
        <v>#DIV/0!</v>
      </c>
    </row>
    <row r="61" spans="1:10" ht="17.25" customHeight="1" hidden="1">
      <c r="A61" s="64"/>
      <c r="B61" s="14" t="s">
        <v>92</v>
      </c>
      <c r="C61" s="81" t="s">
        <v>141</v>
      </c>
      <c r="D61" s="15"/>
      <c r="E61" s="15"/>
      <c r="F61" s="15"/>
      <c r="G61" s="15"/>
      <c r="H61" s="15"/>
      <c r="I61" s="15"/>
      <c r="J61" s="230" t="e">
        <f t="shared" si="0"/>
        <v>#DIV/0!</v>
      </c>
    </row>
    <row r="62" spans="1:10" ht="17.25" customHeight="1" hidden="1" thickBot="1">
      <c r="A62" s="64">
        <v>66</v>
      </c>
      <c r="B62" s="14" t="s">
        <v>93</v>
      </c>
      <c r="C62" s="132" t="s">
        <v>97</v>
      </c>
      <c r="D62" s="15"/>
      <c r="E62" s="15"/>
      <c r="F62" s="15"/>
      <c r="G62" s="15"/>
      <c r="H62" s="15"/>
      <c r="I62" s="15"/>
      <c r="J62" s="240" t="e">
        <f t="shared" si="0"/>
        <v>#DIV/0!</v>
      </c>
    </row>
    <row r="63" spans="1:10" ht="17.25" customHeight="1" thickBot="1">
      <c r="A63" s="10">
        <v>68</v>
      </c>
      <c r="B63" s="11"/>
      <c r="C63" s="133" t="s">
        <v>142</v>
      </c>
      <c r="D63" s="246">
        <f aca="true" t="shared" si="13" ref="D63:I63">D59+D52+D48</f>
        <v>0</v>
      </c>
      <c r="E63" s="246">
        <f t="shared" si="13"/>
        <v>0</v>
      </c>
      <c r="F63" s="246">
        <f t="shared" si="13"/>
        <v>0</v>
      </c>
      <c r="G63" s="246">
        <f t="shared" si="13"/>
        <v>0</v>
      </c>
      <c r="H63" s="246">
        <f t="shared" si="13"/>
        <v>0</v>
      </c>
      <c r="I63" s="246">
        <f t="shared" si="13"/>
        <v>0</v>
      </c>
      <c r="J63" s="242">
        <v>0</v>
      </c>
    </row>
    <row r="64" spans="1:10" ht="17.25" customHeight="1" thickBot="1">
      <c r="A64" s="10"/>
      <c r="B64" s="11"/>
      <c r="C64" s="133"/>
      <c r="D64" s="12"/>
      <c r="E64" s="12"/>
      <c r="F64" s="12"/>
      <c r="G64" s="12"/>
      <c r="H64" s="12"/>
      <c r="I64" s="12"/>
      <c r="J64" s="234"/>
    </row>
    <row r="65" spans="1:10" ht="17.25" customHeight="1" thickBot="1">
      <c r="A65" s="10"/>
      <c r="B65" s="11"/>
      <c r="C65" s="133" t="s">
        <v>206</v>
      </c>
      <c r="D65" s="246">
        <f aca="true" t="shared" si="14" ref="D65:I65">D63+D46</f>
        <v>0</v>
      </c>
      <c r="E65" s="246">
        <f t="shared" si="14"/>
        <v>0</v>
      </c>
      <c r="F65" s="246">
        <f t="shared" si="14"/>
        <v>0</v>
      </c>
      <c r="G65" s="246">
        <f t="shared" si="14"/>
        <v>0</v>
      </c>
      <c r="H65" s="246">
        <f t="shared" si="14"/>
        <v>0</v>
      </c>
      <c r="I65" s="246">
        <f t="shared" si="14"/>
        <v>2</v>
      </c>
      <c r="J65" s="242">
        <v>0</v>
      </c>
    </row>
    <row r="66" spans="1:10" ht="17.25" customHeight="1" thickBot="1">
      <c r="A66" s="10"/>
      <c r="B66" s="11"/>
      <c r="C66" s="133"/>
      <c r="D66" s="12"/>
      <c r="E66" s="12"/>
      <c r="F66" s="12"/>
      <c r="G66" s="12"/>
      <c r="H66" s="12"/>
      <c r="I66" s="12"/>
      <c r="J66" s="241"/>
    </row>
    <row r="67" spans="1:10" ht="18.75" customHeight="1" thickBot="1">
      <c r="A67" s="10">
        <v>69</v>
      </c>
      <c r="B67" s="11"/>
      <c r="C67" s="87" t="s">
        <v>143</v>
      </c>
      <c r="D67" s="12"/>
      <c r="E67" s="12"/>
      <c r="F67" s="12"/>
      <c r="G67" s="12"/>
      <c r="H67" s="12"/>
      <c r="I67" s="12"/>
      <c r="J67" s="232"/>
    </row>
    <row r="68" spans="1:10" s="13" customFormat="1" ht="17.25" customHeight="1">
      <c r="A68" s="68">
        <v>70</v>
      </c>
      <c r="B68" s="25" t="s">
        <v>2</v>
      </c>
      <c r="C68" s="148" t="s">
        <v>144</v>
      </c>
      <c r="D68" s="102"/>
      <c r="E68" s="102"/>
      <c r="F68" s="102"/>
      <c r="G68" s="102"/>
      <c r="H68" s="102"/>
      <c r="I68" s="102"/>
      <c r="J68" s="235"/>
    </row>
    <row r="69" spans="1:10" s="13" customFormat="1" ht="17.25" customHeight="1">
      <c r="A69" s="77">
        <v>71</v>
      </c>
      <c r="B69" s="17" t="s">
        <v>3</v>
      </c>
      <c r="C69" s="3" t="s">
        <v>49</v>
      </c>
      <c r="D69" s="18">
        <v>17480</v>
      </c>
      <c r="E69" s="18">
        <v>232</v>
      </c>
      <c r="F69" s="18">
        <f>D69+E69</f>
        <v>17712</v>
      </c>
      <c r="G69" s="18">
        <v>54</v>
      </c>
      <c r="H69" s="18">
        <f>F69+G69</f>
        <v>17766</v>
      </c>
      <c r="I69" s="18">
        <v>6020</v>
      </c>
      <c r="J69" s="229">
        <f t="shared" si="0"/>
        <v>0.338849487785658</v>
      </c>
    </row>
    <row r="70" spans="1:10" s="13" customFormat="1" ht="17.25" customHeight="1" thickBot="1">
      <c r="A70" s="79">
        <v>72</v>
      </c>
      <c r="B70" s="17" t="s">
        <v>9</v>
      </c>
      <c r="C70" s="3" t="s">
        <v>145</v>
      </c>
      <c r="D70" s="18">
        <v>4791</v>
      </c>
      <c r="E70" s="18">
        <v>63</v>
      </c>
      <c r="F70" s="18">
        <f>D70+E70</f>
        <v>4854</v>
      </c>
      <c r="G70" s="18">
        <v>20</v>
      </c>
      <c r="H70" s="18">
        <f>F70+G70</f>
        <v>4874</v>
      </c>
      <c r="I70" s="18">
        <v>1389</v>
      </c>
      <c r="J70" s="229">
        <f t="shared" si="0"/>
        <v>0.28498153467377924</v>
      </c>
    </row>
    <row r="71" spans="1:10" s="13" customFormat="1" ht="16.5" customHeight="1" thickBot="1">
      <c r="A71" s="72">
        <v>73</v>
      </c>
      <c r="B71" s="17" t="s">
        <v>32</v>
      </c>
      <c r="C71" s="149" t="s">
        <v>50</v>
      </c>
      <c r="D71" s="18">
        <f aca="true" t="shared" si="15" ref="D71:I71">D72+D73</f>
        <v>6779</v>
      </c>
      <c r="E71" s="18">
        <f t="shared" si="15"/>
        <v>0</v>
      </c>
      <c r="F71" s="18">
        <f t="shared" si="15"/>
        <v>6779</v>
      </c>
      <c r="G71" s="18">
        <f t="shared" si="15"/>
        <v>0</v>
      </c>
      <c r="H71" s="18">
        <f t="shared" si="15"/>
        <v>6779</v>
      </c>
      <c r="I71" s="18">
        <f t="shared" si="15"/>
        <v>2725</v>
      </c>
      <c r="J71" s="229">
        <f t="shared" si="0"/>
        <v>0.40197669272754094</v>
      </c>
    </row>
    <row r="72" spans="1:10" ht="17.25" customHeight="1" thickBot="1">
      <c r="A72" s="135">
        <v>74</v>
      </c>
      <c r="B72" s="14" t="s">
        <v>58</v>
      </c>
      <c r="C72" s="1" t="s">
        <v>146</v>
      </c>
      <c r="D72" s="15">
        <v>6779</v>
      </c>
      <c r="E72" s="15"/>
      <c r="F72" s="15">
        <f>D72+E72</f>
        <v>6779</v>
      </c>
      <c r="G72" s="15"/>
      <c r="H72" s="15">
        <f>F72+G72</f>
        <v>6779</v>
      </c>
      <c r="I72" s="15">
        <v>2725</v>
      </c>
      <c r="J72" s="230">
        <f t="shared" si="0"/>
        <v>0.40197669272754094</v>
      </c>
    </row>
    <row r="73" spans="1:10" ht="17.25" customHeight="1" thickBot="1">
      <c r="A73" s="135">
        <v>75</v>
      </c>
      <c r="B73" s="14" t="s">
        <v>92</v>
      </c>
      <c r="C73" s="1" t="s">
        <v>65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230">
        <v>0</v>
      </c>
    </row>
    <row r="74" spans="1:10" s="13" customFormat="1" ht="17.25" customHeight="1">
      <c r="A74" s="73">
        <v>76</v>
      </c>
      <c r="B74" s="17" t="s">
        <v>33</v>
      </c>
      <c r="C74" s="3" t="s">
        <v>36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229">
        <v>0</v>
      </c>
    </row>
    <row r="75" spans="1:10" s="13" customFormat="1" ht="17.25" customHeight="1" thickBot="1">
      <c r="A75" s="77">
        <v>77</v>
      </c>
      <c r="B75" s="17" t="s">
        <v>34</v>
      </c>
      <c r="C75" s="3" t="s">
        <v>147</v>
      </c>
      <c r="D75" s="18">
        <f aca="true" t="shared" si="16" ref="D75:I75">D76+D77+D78+D79</f>
        <v>0</v>
      </c>
      <c r="E75" s="18">
        <f t="shared" si="16"/>
        <v>0</v>
      </c>
      <c r="F75" s="18">
        <f t="shared" si="16"/>
        <v>0</v>
      </c>
      <c r="G75" s="18">
        <f t="shared" si="16"/>
        <v>0</v>
      </c>
      <c r="H75" s="18">
        <f t="shared" si="16"/>
        <v>0</v>
      </c>
      <c r="I75" s="18">
        <f t="shared" si="16"/>
        <v>0</v>
      </c>
      <c r="J75" s="229">
        <v>0</v>
      </c>
    </row>
    <row r="76" spans="1:10" ht="17.25" customHeight="1" hidden="1">
      <c r="A76" s="64">
        <v>78</v>
      </c>
      <c r="B76" s="14" t="s">
        <v>86</v>
      </c>
      <c r="C76" s="1" t="s">
        <v>148</v>
      </c>
      <c r="D76" s="15"/>
      <c r="E76" s="15"/>
      <c r="F76" s="15"/>
      <c r="G76" s="15"/>
      <c r="H76" s="15"/>
      <c r="I76" s="15"/>
      <c r="J76" s="229" t="e">
        <f aca="true" t="shared" si="17" ref="J76:J137">I76/H76</f>
        <v>#DIV/0!</v>
      </c>
    </row>
    <row r="77" spans="1:10" ht="17.25" customHeight="1" hidden="1">
      <c r="A77" s="24">
        <v>79</v>
      </c>
      <c r="B77" s="14" t="s">
        <v>87</v>
      </c>
      <c r="C77" s="1" t="s">
        <v>149</v>
      </c>
      <c r="D77" s="15"/>
      <c r="E77" s="15"/>
      <c r="F77" s="15"/>
      <c r="G77" s="15"/>
      <c r="H77" s="15"/>
      <c r="I77" s="15"/>
      <c r="J77" s="229" t="e">
        <f t="shared" si="17"/>
        <v>#DIV/0!</v>
      </c>
    </row>
    <row r="78" spans="1:10" ht="17.25" customHeight="1" hidden="1">
      <c r="A78" s="64">
        <v>80</v>
      </c>
      <c r="B78" s="14" t="s">
        <v>88</v>
      </c>
      <c r="C78" s="1" t="s">
        <v>150</v>
      </c>
      <c r="D78" s="15"/>
      <c r="E78" s="15"/>
      <c r="F78" s="15"/>
      <c r="G78" s="15"/>
      <c r="H78" s="15"/>
      <c r="I78" s="15"/>
      <c r="J78" s="229" t="e">
        <f t="shared" si="17"/>
        <v>#DIV/0!</v>
      </c>
    </row>
    <row r="79" spans="1:10" ht="17.25" customHeight="1" hidden="1" thickBot="1">
      <c r="A79" s="64">
        <v>81</v>
      </c>
      <c r="B79" s="14" t="s">
        <v>89</v>
      </c>
      <c r="C79" s="1" t="s">
        <v>98</v>
      </c>
      <c r="D79" s="15"/>
      <c r="E79" s="15"/>
      <c r="F79" s="15"/>
      <c r="G79" s="15"/>
      <c r="H79" s="15"/>
      <c r="I79" s="15"/>
      <c r="J79" s="229" t="e">
        <f t="shared" si="17"/>
        <v>#DIV/0!</v>
      </c>
    </row>
    <row r="80" spans="1:10" s="13" customFormat="1" ht="17.25" customHeight="1" thickBot="1">
      <c r="A80" s="10">
        <v>82</v>
      </c>
      <c r="B80" s="17" t="s">
        <v>151</v>
      </c>
      <c r="C80" s="3" t="s">
        <v>37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229">
        <v>0</v>
      </c>
    </row>
    <row r="81" spans="1:10" s="13" customFormat="1" ht="17.25" customHeight="1" thickBot="1">
      <c r="A81" s="10">
        <v>83</v>
      </c>
      <c r="B81" s="63" t="s">
        <v>35</v>
      </c>
      <c r="C81" s="97" t="s">
        <v>152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231">
        <v>0</v>
      </c>
    </row>
    <row r="82" spans="1:10" ht="17.25" customHeight="1" thickBot="1">
      <c r="A82" s="62">
        <v>84</v>
      </c>
      <c r="B82" s="74"/>
      <c r="C82" s="136" t="s">
        <v>153</v>
      </c>
      <c r="D82" s="246">
        <f aca="true" t="shared" si="18" ref="D82:I82">D81+D80+D75+D74+D71+D70+D69</f>
        <v>29050</v>
      </c>
      <c r="E82" s="246">
        <f t="shared" si="18"/>
        <v>295</v>
      </c>
      <c r="F82" s="246">
        <f t="shared" si="18"/>
        <v>29345</v>
      </c>
      <c r="G82" s="246">
        <f t="shared" si="18"/>
        <v>74</v>
      </c>
      <c r="H82" s="246">
        <f t="shared" si="18"/>
        <v>29419</v>
      </c>
      <c r="I82" s="246">
        <f t="shared" si="18"/>
        <v>10134</v>
      </c>
      <c r="J82" s="242">
        <f t="shared" si="17"/>
        <v>0.34447126007002277</v>
      </c>
    </row>
    <row r="83" spans="1:10" ht="17.25" customHeight="1" thickBot="1">
      <c r="A83" s="62">
        <v>85</v>
      </c>
      <c r="B83" s="277" t="s">
        <v>27</v>
      </c>
      <c r="C83" s="148" t="s">
        <v>154</v>
      </c>
      <c r="D83" s="102"/>
      <c r="E83" s="102"/>
      <c r="F83" s="102"/>
      <c r="G83" s="102"/>
      <c r="H83" s="102"/>
      <c r="I83" s="102"/>
      <c r="J83" s="233"/>
    </row>
    <row r="84" spans="1:10" s="13" customFormat="1" ht="17.25" customHeight="1" thickBot="1">
      <c r="A84" s="78" t="s">
        <v>31</v>
      </c>
      <c r="B84" s="17" t="s">
        <v>3</v>
      </c>
      <c r="C84" s="151" t="s">
        <v>155</v>
      </c>
      <c r="D84" s="160">
        <v>0</v>
      </c>
      <c r="E84" s="160">
        <v>0</v>
      </c>
      <c r="F84" s="160">
        <v>0</v>
      </c>
      <c r="G84" s="160">
        <v>0</v>
      </c>
      <c r="H84" s="160">
        <v>0</v>
      </c>
      <c r="I84" s="160">
        <v>0</v>
      </c>
      <c r="J84" s="229">
        <v>0</v>
      </c>
    </row>
    <row r="85" spans="1:10" s="13" customFormat="1" ht="17.25" customHeight="1" thickBot="1">
      <c r="A85" s="62">
        <v>1</v>
      </c>
      <c r="B85" s="153" t="s">
        <v>156</v>
      </c>
      <c r="C85" s="151" t="s">
        <v>157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229">
        <v>0</v>
      </c>
    </row>
    <row r="86" spans="1:10" s="13" customFormat="1" ht="17.25" customHeight="1">
      <c r="A86" s="68">
        <v>2</v>
      </c>
      <c r="B86" s="17" t="s">
        <v>32</v>
      </c>
      <c r="C86" s="3" t="s">
        <v>99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229">
        <v>0</v>
      </c>
    </row>
    <row r="87" spans="1:10" s="13" customFormat="1" ht="17.25" customHeight="1">
      <c r="A87" s="16">
        <v>3</v>
      </c>
      <c r="B87" s="17" t="s">
        <v>33</v>
      </c>
      <c r="C87" s="3" t="s">
        <v>158</v>
      </c>
      <c r="D87" s="95">
        <f aca="true" t="shared" si="19" ref="D87:I87">D88+D89+D90+D91+D92</f>
        <v>0</v>
      </c>
      <c r="E87" s="95">
        <f t="shared" si="19"/>
        <v>0</v>
      </c>
      <c r="F87" s="95">
        <f t="shared" si="19"/>
        <v>0</v>
      </c>
      <c r="G87" s="95">
        <f t="shared" si="19"/>
        <v>0</v>
      </c>
      <c r="H87" s="95">
        <f t="shared" si="19"/>
        <v>0</v>
      </c>
      <c r="I87" s="95">
        <f t="shared" si="19"/>
        <v>0</v>
      </c>
      <c r="J87" s="229">
        <v>0</v>
      </c>
    </row>
    <row r="88" spans="1:10" ht="17.25" customHeight="1" hidden="1">
      <c r="A88" s="20">
        <v>4</v>
      </c>
      <c r="B88" s="14" t="s">
        <v>56</v>
      </c>
      <c r="C88" s="1" t="s">
        <v>159</v>
      </c>
      <c r="D88" s="94"/>
      <c r="E88" s="94"/>
      <c r="F88" s="94"/>
      <c r="G88" s="94"/>
      <c r="H88" s="94"/>
      <c r="I88" s="94"/>
      <c r="J88" s="229" t="e">
        <f t="shared" si="17"/>
        <v>#DIV/0!</v>
      </c>
    </row>
    <row r="89" spans="1:10" ht="17.25" customHeight="1" hidden="1">
      <c r="A89" s="64">
        <v>5</v>
      </c>
      <c r="B89" s="14" t="s">
        <v>57</v>
      </c>
      <c r="C89" s="1" t="s">
        <v>160</v>
      </c>
      <c r="D89" s="94"/>
      <c r="E89" s="94"/>
      <c r="F89" s="94"/>
      <c r="G89" s="94"/>
      <c r="H89" s="94"/>
      <c r="I89" s="94"/>
      <c r="J89" s="229" t="e">
        <f t="shared" si="17"/>
        <v>#DIV/0!</v>
      </c>
    </row>
    <row r="90" spans="1:10" ht="17.25" customHeight="1" hidden="1">
      <c r="A90" s="20">
        <v>6</v>
      </c>
      <c r="B90" s="14" t="s">
        <v>83</v>
      </c>
      <c r="C90" s="1" t="s">
        <v>66</v>
      </c>
      <c r="D90" s="94"/>
      <c r="E90" s="94"/>
      <c r="F90" s="94"/>
      <c r="G90" s="94"/>
      <c r="H90" s="94"/>
      <c r="I90" s="94"/>
      <c r="J90" s="229" t="e">
        <f t="shared" si="17"/>
        <v>#DIV/0!</v>
      </c>
    </row>
    <row r="91" spans="1:10" ht="17.25" customHeight="1" hidden="1">
      <c r="A91" s="64">
        <v>7</v>
      </c>
      <c r="B91" s="14" t="s">
        <v>84</v>
      </c>
      <c r="C91" s="1" t="s">
        <v>161</v>
      </c>
      <c r="D91" s="94"/>
      <c r="E91" s="94"/>
      <c r="F91" s="94"/>
      <c r="G91" s="94"/>
      <c r="H91" s="94"/>
      <c r="I91" s="94"/>
      <c r="J91" s="229" t="e">
        <f t="shared" si="17"/>
        <v>#DIV/0!</v>
      </c>
    </row>
    <row r="92" spans="1:10" ht="17.25" customHeight="1" hidden="1">
      <c r="A92" s="20">
        <v>8</v>
      </c>
      <c r="B92" s="14" t="s">
        <v>85</v>
      </c>
      <c r="C92" s="1" t="s">
        <v>162</v>
      </c>
      <c r="D92" s="94"/>
      <c r="E92" s="94"/>
      <c r="F92" s="94"/>
      <c r="G92" s="94"/>
      <c r="H92" s="94"/>
      <c r="I92" s="94"/>
      <c r="J92" s="229" t="e">
        <f t="shared" si="17"/>
        <v>#DIV/0!</v>
      </c>
    </row>
    <row r="93" spans="1:10" s="13" customFormat="1" ht="17.25" customHeight="1">
      <c r="A93" s="16">
        <v>9</v>
      </c>
      <c r="B93" s="17" t="s">
        <v>34</v>
      </c>
      <c r="C93" s="85" t="s">
        <v>163</v>
      </c>
      <c r="D93" s="95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229">
        <v>0</v>
      </c>
    </row>
    <row r="94" spans="1:10" ht="17.25" customHeight="1">
      <c r="A94" s="64">
        <v>10</v>
      </c>
      <c r="B94" s="14"/>
      <c r="C94" s="137" t="s">
        <v>164</v>
      </c>
      <c r="D94" s="146">
        <f aca="true" t="shared" si="20" ref="D94:I94">D93+D87+D86+D85+D84</f>
        <v>0</v>
      </c>
      <c r="E94" s="146">
        <f t="shared" si="20"/>
        <v>0</v>
      </c>
      <c r="F94" s="146">
        <f t="shared" si="20"/>
        <v>0</v>
      </c>
      <c r="G94" s="146">
        <f t="shared" si="20"/>
        <v>0</v>
      </c>
      <c r="H94" s="146">
        <f t="shared" si="20"/>
        <v>0</v>
      </c>
      <c r="I94" s="146">
        <f t="shared" si="20"/>
        <v>0</v>
      </c>
      <c r="J94" s="237">
        <v>0</v>
      </c>
    </row>
    <row r="95" spans="1:10" ht="17.25" customHeight="1">
      <c r="A95" s="64"/>
      <c r="B95" s="14"/>
      <c r="C95" s="137"/>
      <c r="D95" s="94"/>
      <c r="E95" s="94"/>
      <c r="F95" s="94"/>
      <c r="G95" s="94"/>
      <c r="H95" s="94"/>
      <c r="I95" s="94"/>
      <c r="J95" s="230"/>
    </row>
    <row r="96" spans="1:10" ht="17.25" customHeight="1">
      <c r="A96" s="64">
        <v>11</v>
      </c>
      <c r="B96" s="14"/>
      <c r="C96" s="137" t="s">
        <v>166</v>
      </c>
      <c r="D96" s="146">
        <f aca="true" t="shared" si="21" ref="D96:I96">D65</f>
        <v>0</v>
      </c>
      <c r="E96" s="146">
        <f t="shared" si="21"/>
        <v>0</v>
      </c>
      <c r="F96" s="146">
        <f t="shared" si="21"/>
        <v>0</v>
      </c>
      <c r="G96" s="146">
        <f t="shared" si="21"/>
        <v>0</v>
      </c>
      <c r="H96" s="146">
        <f t="shared" si="21"/>
        <v>0</v>
      </c>
      <c r="I96" s="146">
        <f t="shared" si="21"/>
        <v>2</v>
      </c>
      <c r="J96" s="237">
        <v>0</v>
      </c>
    </row>
    <row r="97" spans="1:10" ht="17.25" customHeight="1">
      <c r="A97" s="64">
        <v>12</v>
      </c>
      <c r="B97" s="14"/>
      <c r="C97" s="137" t="s">
        <v>165</v>
      </c>
      <c r="D97" s="146">
        <f aca="true" t="shared" si="22" ref="D97:I97">D82+D94</f>
        <v>29050</v>
      </c>
      <c r="E97" s="146">
        <f t="shared" si="22"/>
        <v>295</v>
      </c>
      <c r="F97" s="146">
        <f t="shared" si="22"/>
        <v>29345</v>
      </c>
      <c r="G97" s="146">
        <f t="shared" si="22"/>
        <v>74</v>
      </c>
      <c r="H97" s="146">
        <f t="shared" si="22"/>
        <v>29419</v>
      </c>
      <c r="I97" s="146">
        <f t="shared" si="22"/>
        <v>10134</v>
      </c>
      <c r="J97" s="237">
        <f t="shared" si="17"/>
        <v>0.34447126007002277</v>
      </c>
    </row>
    <row r="98" spans="1:10" ht="17.25" customHeight="1">
      <c r="A98" s="64"/>
      <c r="B98" s="14"/>
      <c r="C98" s="137"/>
      <c r="D98" s="94"/>
      <c r="E98" s="94"/>
      <c r="F98" s="94"/>
      <c r="G98" s="94"/>
      <c r="H98" s="94"/>
      <c r="I98" s="94"/>
      <c r="J98" s="230"/>
    </row>
    <row r="99" spans="1:10" s="13" customFormat="1" ht="17.25" customHeight="1">
      <c r="A99" s="16">
        <v>13</v>
      </c>
      <c r="B99" s="17" t="s">
        <v>28</v>
      </c>
      <c r="C99" s="3" t="s">
        <v>167</v>
      </c>
      <c r="D99" s="95">
        <f aca="true" t="shared" si="23" ref="D99:I99">D100+D101</f>
        <v>29050</v>
      </c>
      <c r="E99" s="95">
        <f t="shared" si="23"/>
        <v>295</v>
      </c>
      <c r="F99" s="95">
        <f t="shared" si="23"/>
        <v>29345</v>
      </c>
      <c r="G99" s="95">
        <f t="shared" si="23"/>
        <v>74</v>
      </c>
      <c r="H99" s="95">
        <f t="shared" si="23"/>
        <v>29419</v>
      </c>
      <c r="I99" s="95">
        <f t="shared" si="23"/>
        <v>10132</v>
      </c>
      <c r="J99" s="229">
        <f t="shared" si="17"/>
        <v>0.3444032767939087</v>
      </c>
    </row>
    <row r="100" spans="1:10" ht="17.25" customHeight="1">
      <c r="A100" s="64">
        <v>14</v>
      </c>
      <c r="B100" s="14" t="s">
        <v>3</v>
      </c>
      <c r="C100" s="1" t="s">
        <v>219</v>
      </c>
      <c r="D100" s="94">
        <f aca="true" t="shared" si="24" ref="D100:I100">D82-D46</f>
        <v>29050</v>
      </c>
      <c r="E100" s="94">
        <f t="shared" si="24"/>
        <v>295</v>
      </c>
      <c r="F100" s="94">
        <f t="shared" si="24"/>
        <v>29345</v>
      </c>
      <c r="G100" s="94">
        <f t="shared" si="24"/>
        <v>74</v>
      </c>
      <c r="H100" s="94">
        <f t="shared" si="24"/>
        <v>29419</v>
      </c>
      <c r="I100" s="94">
        <f t="shared" si="24"/>
        <v>10132</v>
      </c>
      <c r="J100" s="230">
        <f t="shared" si="17"/>
        <v>0.3444032767939087</v>
      </c>
    </row>
    <row r="101" spans="1:10" ht="17.25" customHeight="1" thickBot="1">
      <c r="A101" s="61">
        <v>15</v>
      </c>
      <c r="B101" s="14" t="s">
        <v>9</v>
      </c>
      <c r="C101" s="1" t="s">
        <v>220</v>
      </c>
      <c r="D101" s="94">
        <f aca="true" t="shared" si="25" ref="D101:I101">D94-D63</f>
        <v>0</v>
      </c>
      <c r="E101" s="94">
        <f t="shared" si="25"/>
        <v>0</v>
      </c>
      <c r="F101" s="94">
        <f t="shared" si="25"/>
        <v>0</v>
      </c>
      <c r="G101" s="94">
        <f t="shared" si="25"/>
        <v>0</v>
      </c>
      <c r="H101" s="94">
        <f t="shared" si="25"/>
        <v>0</v>
      </c>
      <c r="I101" s="94">
        <f t="shared" si="25"/>
        <v>0</v>
      </c>
      <c r="J101" s="230">
        <v>0</v>
      </c>
    </row>
    <row r="102" spans="1:10" ht="17.25" customHeight="1" thickBot="1">
      <c r="A102" s="134"/>
      <c r="B102" s="14"/>
      <c r="C102" s="1"/>
      <c r="D102" s="94"/>
      <c r="E102" s="94"/>
      <c r="F102" s="94"/>
      <c r="G102" s="94"/>
      <c r="H102" s="94"/>
      <c r="I102" s="94"/>
      <c r="J102" s="230"/>
    </row>
    <row r="103" spans="1:10" ht="17.25" customHeight="1" thickBot="1">
      <c r="A103" s="10">
        <v>16</v>
      </c>
      <c r="B103" s="17" t="s">
        <v>100</v>
      </c>
      <c r="C103" s="3" t="s">
        <v>170</v>
      </c>
      <c r="D103" s="95">
        <f aca="true" t="shared" si="26" ref="D103:I103">D104+D107</f>
        <v>29050</v>
      </c>
      <c r="E103" s="95">
        <f t="shared" si="26"/>
        <v>295</v>
      </c>
      <c r="F103" s="95">
        <f t="shared" si="26"/>
        <v>29345</v>
      </c>
      <c r="G103" s="95">
        <f t="shared" si="26"/>
        <v>74</v>
      </c>
      <c r="H103" s="95">
        <f t="shared" si="26"/>
        <v>29419</v>
      </c>
      <c r="I103" s="95">
        <f t="shared" si="26"/>
        <v>10823</v>
      </c>
      <c r="J103" s="229">
        <f t="shared" si="17"/>
        <v>0.3678914986913219</v>
      </c>
    </row>
    <row r="104" spans="1:10" ht="17.25" customHeight="1">
      <c r="A104" s="20">
        <v>17</v>
      </c>
      <c r="B104" s="14" t="s">
        <v>3</v>
      </c>
      <c r="C104" s="1" t="s">
        <v>171</v>
      </c>
      <c r="D104" s="94">
        <f aca="true" t="shared" si="27" ref="D104:I104">D105+D106</f>
        <v>0</v>
      </c>
      <c r="E104" s="94">
        <f t="shared" si="27"/>
        <v>0</v>
      </c>
      <c r="F104" s="94">
        <f t="shared" si="27"/>
        <v>0</v>
      </c>
      <c r="G104" s="94">
        <f t="shared" si="27"/>
        <v>0</v>
      </c>
      <c r="H104" s="94">
        <f t="shared" si="27"/>
        <v>0</v>
      </c>
      <c r="I104" s="94">
        <f t="shared" si="27"/>
        <v>0</v>
      </c>
      <c r="J104" s="230">
        <v>0</v>
      </c>
    </row>
    <row r="105" spans="1:10" ht="17.25" customHeight="1">
      <c r="A105" s="64">
        <v>18</v>
      </c>
      <c r="B105" s="14" t="s">
        <v>4</v>
      </c>
      <c r="C105" s="1" t="s">
        <v>53</v>
      </c>
      <c r="D105" s="94"/>
      <c r="E105" s="94"/>
      <c r="F105" s="94"/>
      <c r="G105" s="94"/>
      <c r="H105" s="94"/>
      <c r="I105" s="94"/>
      <c r="J105" s="230">
        <v>0</v>
      </c>
    </row>
    <row r="106" spans="1:10" ht="17.25" customHeight="1">
      <c r="A106" s="64">
        <v>19</v>
      </c>
      <c r="B106" s="14" t="s">
        <v>67</v>
      </c>
      <c r="C106" s="1" t="s">
        <v>54</v>
      </c>
      <c r="D106" s="94"/>
      <c r="E106" s="94"/>
      <c r="F106" s="94"/>
      <c r="G106" s="94"/>
      <c r="H106" s="94"/>
      <c r="I106" s="94"/>
      <c r="J106" s="230">
        <v>0</v>
      </c>
    </row>
    <row r="107" spans="1:10" ht="17.25" customHeight="1">
      <c r="A107" s="64">
        <v>20</v>
      </c>
      <c r="B107" s="14" t="s">
        <v>9</v>
      </c>
      <c r="C107" s="1" t="s">
        <v>172</v>
      </c>
      <c r="D107" s="94">
        <f aca="true" t="shared" si="28" ref="D107:I107">D108+D109</f>
        <v>29050</v>
      </c>
      <c r="E107" s="94">
        <f t="shared" si="28"/>
        <v>295</v>
      </c>
      <c r="F107" s="94">
        <f t="shared" si="28"/>
        <v>29345</v>
      </c>
      <c r="G107" s="94">
        <f t="shared" si="28"/>
        <v>74</v>
      </c>
      <c r="H107" s="94">
        <f t="shared" si="28"/>
        <v>29419</v>
      </c>
      <c r="I107" s="94">
        <f t="shared" si="28"/>
        <v>10823</v>
      </c>
      <c r="J107" s="230">
        <f t="shared" si="17"/>
        <v>0.3678914986913219</v>
      </c>
    </row>
    <row r="108" spans="1:10" ht="17.25" customHeight="1">
      <c r="A108" s="64">
        <v>21</v>
      </c>
      <c r="B108" s="14" t="s">
        <v>10</v>
      </c>
      <c r="C108" s="1" t="s">
        <v>173</v>
      </c>
      <c r="D108" s="94">
        <v>29050</v>
      </c>
      <c r="E108" s="94">
        <v>295</v>
      </c>
      <c r="F108" s="94">
        <f>D108+E108</f>
        <v>29345</v>
      </c>
      <c r="G108" s="94">
        <v>74</v>
      </c>
      <c r="H108" s="94">
        <f>F108+G108</f>
        <v>29419</v>
      </c>
      <c r="I108" s="94">
        <v>10823</v>
      </c>
      <c r="J108" s="230">
        <f t="shared" si="17"/>
        <v>0.3678914986913219</v>
      </c>
    </row>
    <row r="109" spans="1:10" ht="17.25" customHeight="1">
      <c r="A109" s="64">
        <v>22</v>
      </c>
      <c r="B109" s="14" t="s">
        <v>12</v>
      </c>
      <c r="C109" s="1" t="s">
        <v>174</v>
      </c>
      <c r="D109" s="94"/>
      <c r="E109" s="94"/>
      <c r="F109" s="94"/>
      <c r="G109" s="94"/>
      <c r="H109" s="94"/>
      <c r="I109" s="94"/>
      <c r="J109" s="230">
        <v>0</v>
      </c>
    </row>
    <row r="110" spans="1:10" ht="17.25" customHeight="1">
      <c r="A110" s="24"/>
      <c r="B110" s="14"/>
      <c r="C110" s="1"/>
      <c r="D110" s="94"/>
      <c r="E110" s="94"/>
      <c r="F110" s="94"/>
      <c r="G110" s="94"/>
      <c r="H110" s="94"/>
      <c r="I110" s="94"/>
      <c r="J110" s="230"/>
    </row>
    <row r="111" spans="1:10" s="13" customFormat="1" ht="28.5" customHeight="1">
      <c r="A111" s="69">
        <v>23</v>
      </c>
      <c r="B111" s="17" t="s">
        <v>29</v>
      </c>
      <c r="C111" s="138" t="s">
        <v>175</v>
      </c>
      <c r="D111" s="95">
        <f aca="true" t="shared" si="29" ref="D111:I111">D112+D115+D122+D125</f>
        <v>0</v>
      </c>
      <c r="E111" s="95">
        <f t="shared" si="29"/>
        <v>0</v>
      </c>
      <c r="F111" s="95">
        <f t="shared" si="29"/>
        <v>0</v>
      </c>
      <c r="G111" s="95">
        <f t="shared" si="29"/>
        <v>0</v>
      </c>
      <c r="H111" s="95">
        <f t="shared" si="29"/>
        <v>0</v>
      </c>
      <c r="I111" s="95">
        <f t="shared" si="29"/>
        <v>0</v>
      </c>
      <c r="J111" s="229">
        <v>0</v>
      </c>
    </row>
    <row r="112" spans="1:10" ht="17.25" customHeight="1" hidden="1">
      <c r="A112" s="24">
        <v>24</v>
      </c>
      <c r="B112" s="14" t="s">
        <v>3</v>
      </c>
      <c r="C112" s="81" t="s">
        <v>176</v>
      </c>
      <c r="D112" s="94">
        <f aca="true" t="shared" si="30" ref="D112:I112">D113+D114</f>
        <v>0</v>
      </c>
      <c r="E112" s="94">
        <f t="shared" si="30"/>
        <v>0</v>
      </c>
      <c r="F112" s="94">
        <f t="shared" si="30"/>
        <v>0</v>
      </c>
      <c r="G112" s="94">
        <f t="shared" si="30"/>
        <v>0</v>
      </c>
      <c r="H112" s="94">
        <f t="shared" si="30"/>
        <v>0</v>
      </c>
      <c r="I112" s="94">
        <f t="shared" si="30"/>
        <v>0</v>
      </c>
      <c r="J112" s="229" t="e">
        <f t="shared" si="17"/>
        <v>#DIV/0!</v>
      </c>
    </row>
    <row r="113" spans="1:10" ht="17.25" customHeight="1" hidden="1">
      <c r="A113" s="24">
        <v>25</v>
      </c>
      <c r="B113" s="14" t="s">
        <v>4</v>
      </c>
      <c r="C113" s="81" t="s">
        <v>177</v>
      </c>
      <c r="D113" s="94"/>
      <c r="E113" s="94"/>
      <c r="F113" s="94"/>
      <c r="G113" s="94"/>
      <c r="H113" s="94"/>
      <c r="I113" s="94"/>
      <c r="J113" s="229" t="e">
        <f t="shared" si="17"/>
        <v>#DIV/0!</v>
      </c>
    </row>
    <row r="114" spans="1:10" ht="17.25" customHeight="1" hidden="1">
      <c r="A114" s="64">
        <v>26</v>
      </c>
      <c r="B114" s="14" t="s">
        <v>67</v>
      </c>
      <c r="C114" s="81" t="s">
        <v>178</v>
      </c>
      <c r="D114" s="94"/>
      <c r="E114" s="94"/>
      <c r="F114" s="94"/>
      <c r="G114" s="94"/>
      <c r="H114" s="94"/>
      <c r="I114" s="94"/>
      <c r="J114" s="229" t="e">
        <f t="shared" si="17"/>
        <v>#DIV/0!</v>
      </c>
    </row>
    <row r="115" spans="1:10" ht="17.25" customHeight="1" hidden="1">
      <c r="A115" s="64">
        <v>27</v>
      </c>
      <c r="B115" s="14" t="s">
        <v>9</v>
      </c>
      <c r="C115" s="1" t="s">
        <v>179</v>
      </c>
      <c r="D115" s="94">
        <f aca="true" t="shared" si="31" ref="D115:I115">D116+D119</f>
        <v>0</v>
      </c>
      <c r="E115" s="94">
        <f t="shared" si="31"/>
        <v>0</v>
      </c>
      <c r="F115" s="94">
        <f t="shared" si="31"/>
        <v>0</v>
      </c>
      <c r="G115" s="94">
        <f t="shared" si="31"/>
        <v>0</v>
      </c>
      <c r="H115" s="94">
        <f t="shared" si="31"/>
        <v>0</v>
      </c>
      <c r="I115" s="94">
        <f t="shared" si="31"/>
        <v>0</v>
      </c>
      <c r="J115" s="229" t="e">
        <f t="shared" si="17"/>
        <v>#DIV/0!</v>
      </c>
    </row>
    <row r="116" spans="1:10" ht="17.25" customHeight="1" hidden="1">
      <c r="A116" s="64">
        <v>28</v>
      </c>
      <c r="B116" s="14" t="s">
        <v>10</v>
      </c>
      <c r="C116" s="1" t="s">
        <v>180</v>
      </c>
      <c r="D116" s="94">
        <f aca="true" t="shared" si="32" ref="D116:I116">D117+D118</f>
        <v>0</v>
      </c>
      <c r="E116" s="94">
        <f t="shared" si="32"/>
        <v>0</v>
      </c>
      <c r="F116" s="94">
        <f t="shared" si="32"/>
        <v>0</v>
      </c>
      <c r="G116" s="94">
        <f t="shared" si="32"/>
        <v>0</v>
      </c>
      <c r="H116" s="94">
        <f t="shared" si="32"/>
        <v>0</v>
      </c>
      <c r="I116" s="94">
        <f t="shared" si="32"/>
        <v>0</v>
      </c>
      <c r="J116" s="229" t="e">
        <f t="shared" si="17"/>
        <v>#DIV/0!</v>
      </c>
    </row>
    <row r="117" spans="1:10" ht="17.25" customHeight="1" hidden="1" thickBot="1">
      <c r="A117" s="61">
        <v>29</v>
      </c>
      <c r="B117" s="14" t="s">
        <v>78</v>
      </c>
      <c r="C117" s="1" t="s">
        <v>182</v>
      </c>
      <c r="D117" s="94"/>
      <c r="E117" s="94"/>
      <c r="F117" s="94"/>
      <c r="G117" s="94"/>
      <c r="H117" s="94"/>
      <c r="I117" s="94"/>
      <c r="J117" s="229" t="e">
        <f t="shared" si="17"/>
        <v>#DIV/0!</v>
      </c>
    </row>
    <row r="118" spans="1:10" ht="17.25" customHeight="1" hidden="1" thickBot="1">
      <c r="A118" s="139">
        <v>30</v>
      </c>
      <c r="B118" s="14" t="s">
        <v>79</v>
      </c>
      <c r="C118" s="141" t="s">
        <v>181</v>
      </c>
      <c r="D118" s="94"/>
      <c r="E118" s="94"/>
      <c r="F118" s="94"/>
      <c r="G118" s="94"/>
      <c r="H118" s="94"/>
      <c r="I118" s="94"/>
      <c r="J118" s="229" t="e">
        <f t="shared" si="17"/>
        <v>#DIV/0!</v>
      </c>
    </row>
    <row r="119" spans="1:10" ht="16.5" customHeight="1" hidden="1" thickBot="1">
      <c r="A119" s="135">
        <v>31</v>
      </c>
      <c r="B119" s="14" t="s">
        <v>12</v>
      </c>
      <c r="C119" s="142" t="s">
        <v>183</v>
      </c>
      <c r="D119" s="94">
        <f aca="true" t="shared" si="33" ref="D119:I119">D120+D121</f>
        <v>0</v>
      </c>
      <c r="E119" s="94">
        <f t="shared" si="33"/>
        <v>0</v>
      </c>
      <c r="F119" s="94">
        <f t="shared" si="33"/>
        <v>0</v>
      </c>
      <c r="G119" s="94">
        <f t="shared" si="33"/>
        <v>0</v>
      </c>
      <c r="H119" s="94">
        <f t="shared" si="33"/>
        <v>0</v>
      </c>
      <c r="I119" s="94">
        <f t="shared" si="33"/>
        <v>0</v>
      </c>
      <c r="J119" s="229" t="e">
        <f t="shared" si="17"/>
        <v>#DIV/0!</v>
      </c>
    </row>
    <row r="120" spans="1:10" ht="17.25" customHeight="1" hidden="1" thickBot="1">
      <c r="A120" s="135">
        <v>32</v>
      </c>
      <c r="B120" s="14" t="s">
        <v>132</v>
      </c>
      <c r="C120" s="1" t="s">
        <v>182</v>
      </c>
      <c r="D120" s="94"/>
      <c r="E120" s="94"/>
      <c r="F120" s="94"/>
      <c r="G120" s="94"/>
      <c r="H120" s="94"/>
      <c r="I120" s="94"/>
      <c r="J120" s="229" t="e">
        <f t="shared" si="17"/>
        <v>#DIV/0!</v>
      </c>
    </row>
    <row r="121" spans="1:10" ht="17.25" customHeight="1" hidden="1">
      <c r="A121" s="65">
        <v>33</v>
      </c>
      <c r="B121" s="14" t="s">
        <v>134</v>
      </c>
      <c r="C121" s="141" t="s">
        <v>181</v>
      </c>
      <c r="D121" s="94"/>
      <c r="E121" s="94"/>
      <c r="F121" s="94"/>
      <c r="G121" s="94"/>
      <c r="H121" s="94"/>
      <c r="I121" s="94"/>
      <c r="J121" s="229" t="e">
        <f t="shared" si="17"/>
        <v>#DIV/0!</v>
      </c>
    </row>
    <row r="122" spans="1:10" ht="17.25" customHeight="1" hidden="1" thickBot="1">
      <c r="A122" s="61">
        <v>34</v>
      </c>
      <c r="B122" s="14" t="s">
        <v>32</v>
      </c>
      <c r="C122" s="1" t="s">
        <v>184</v>
      </c>
      <c r="D122" s="94">
        <f aca="true" t="shared" si="34" ref="D122:I122">D123+D124</f>
        <v>0</v>
      </c>
      <c r="E122" s="94">
        <f t="shared" si="34"/>
        <v>0</v>
      </c>
      <c r="F122" s="94">
        <f t="shared" si="34"/>
        <v>0</v>
      </c>
      <c r="G122" s="94">
        <f t="shared" si="34"/>
        <v>0</v>
      </c>
      <c r="H122" s="94">
        <f t="shared" si="34"/>
        <v>0</v>
      </c>
      <c r="I122" s="94">
        <f t="shared" si="34"/>
        <v>0</v>
      </c>
      <c r="J122" s="229" t="e">
        <f t="shared" si="17"/>
        <v>#DIV/0!</v>
      </c>
    </row>
    <row r="123" spans="1:10" ht="17.25" customHeight="1" hidden="1" thickBot="1">
      <c r="A123" s="135">
        <v>35</v>
      </c>
      <c r="B123" s="14" t="s">
        <v>58</v>
      </c>
      <c r="C123" s="1" t="s">
        <v>185</v>
      </c>
      <c r="D123" s="94"/>
      <c r="E123" s="94"/>
      <c r="F123" s="94"/>
      <c r="G123" s="94"/>
      <c r="H123" s="94"/>
      <c r="I123" s="94"/>
      <c r="J123" s="229" t="e">
        <f t="shared" si="17"/>
        <v>#DIV/0!</v>
      </c>
    </row>
    <row r="124" spans="1:10" ht="17.25" customHeight="1" hidden="1">
      <c r="A124" s="20">
        <v>36</v>
      </c>
      <c r="B124" s="14" t="s">
        <v>92</v>
      </c>
      <c r="C124" s="1" t="s">
        <v>186</v>
      </c>
      <c r="D124" s="94"/>
      <c r="E124" s="94"/>
      <c r="F124" s="94"/>
      <c r="G124" s="94"/>
      <c r="H124" s="94"/>
      <c r="I124" s="94"/>
      <c r="J124" s="229" t="e">
        <f t="shared" si="17"/>
        <v>#DIV/0!</v>
      </c>
    </row>
    <row r="125" spans="1:10" ht="17.25" customHeight="1" hidden="1">
      <c r="A125" s="64">
        <v>37</v>
      </c>
      <c r="B125" s="14" t="s">
        <v>33</v>
      </c>
      <c r="C125" s="1" t="s">
        <v>187</v>
      </c>
      <c r="D125" s="94">
        <f aca="true" t="shared" si="35" ref="D125:I125">D126+D127</f>
        <v>0</v>
      </c>
      <c r="E125" s="94">
        <f t="shared" si="35"/>
        <v>0</v>
      </c>
      <c r="F125" s="94">
        <f t="shared" si="35"/>
        <v>0</v>
      </c>
      <c r="G125" s="94">
        <f t="shared" si="35"/>
        <v>0</v>
      </c>
      <c r="H125" s="94">
        <f t="shared" si="35"/>
        <v>0</v>
      </c>
      <c r="I125" s="94">
        <f t="shared" si="35"/>
        <v>0</v>
      </c>
      <c r="J125" s="229" t="e">
        <f t="shared" si="17"/>
        <v>#DIV/0!</v>
      </c>
    </row>
    <row r="126" spans="1:10" ht="17.25" customHeight="1" hidden="1">
      <c r="A126" s="64">
        <v>38</v>
      </c>
      <c r="B126" s="14" t="s">
        <v>56</v>
      </c>
      <c r="C126" s="1" t="s">
        <v>185</v>
      </c>
      <c r="D126" s="94"/>
      <c r="E126" s="94"/>
      <c r="F126" s="94"/>
      <c r="G126" s="94"/>
      <c r="H126" s="94"/>
      <c r="I126" s="94"/>
      <c r="J126" s="229" t="e">
        <f t="shared" si="17"/>
        <v>#DIV/0!</v>
      </c>
    </row>
    <row r="127" spans="1:10" s="13" customFormat="1" ht="17.25" customHeight="1" hidden="1">
      <c r="A127" s="16">
        <v>39</v>
      </c>
      <c r="B127" s="14" t="s">
        <v>57</v>
      </c>
      <c r="C127" s="1" t="s">
        <v>186</v>
      </c>
      <c r="D127" s="95"/>
      <c r="E127" s="95"/>
      <c r="F127" s="95"/>
      <c r="G127" s="95"/>
      <c r="H127" s="95"/>
      <c r="I127" s="95"/>
      <c r="J127" s="229" t="e">
        <f t="shared" si="17"/>
        <v>#DIV/0!</v>
      </c>
    </row>
    <row r="128" spans="1:10" ht="17.25" customHeight="1">
      <c r="A128" s="64">
        <v>40</v>
      </c>
      <c r="B128" s="14"/>
      <c r="C128" s="143" t="s">
        <v>188</v>
      </c>
      <c r="D128" s="146">
        <f aca="true" t="shared" si="36" ref="D128:I128">D103+D111</f>
        <v>29050</v>
      </c>
      <c r="E128" s="146">
        <f t="shared" si="36"/>
        <v>295</v>
      </c>
      <c r="F128" s="146">
        <f t="shared" si="36"/>
        <v>29345</v>
      </c>
      <c r="G128" s="146">
        <f t="shared" si="36"/>
        <v>74</v>
      </c>
      <c r="H128" s="146">
        <f t="shared" si="36"/>
        <v>29419</v>
      </c>
      <c r="I128" s="146">
        <f t="shared" si="36"/>
        <v>10823</v>
      </c>
      <c r="J128" s="237">
        <f t="shared" si="17"/>
        <v>0.3678914986913219</v>
      </c>
    </row>
    <row r="129" spans="1:10" ht="17.25" customHeight="1">
      <c r="A129" s="24"/>
      <c r="B129" s="14"/>
      <c r="C129" s="137"/>
      <c r="D129" s="94"/>
      <c r="E129" s="94"/>
      <c r="F129" s="94"/>
      <c r="G129" s="94"/>
      <c r="H129" s="94"/>
      <c r="I129" s="94"/>
      <c r="J129" s="230"/>
    </row>
    <row r="130" spans="1:10" s="13" customFormat="1" ht="17.25" customHeight="1" thickBot="1">
      <c r="A130" s="79">
        <v>41</v>
      </c>
      <c r="B130" s="17" t="s">
        <v>30</v>
      </c>
      <c r="C130" s="3" t="s">
        <v>189</v>
      </c>
      <c r="D130" s="95"/>
      <c r="E130" s="95"/>
      <c r="F130" s="95"/>
      <c r="G130" s="95"/>
      <c r="H130" s="95"/>
      <c r="I130" s="95"/>
      <c r="J130" s="230"/>
    </row>
    <row r="131" spans="1:10" ht="17.25" customHeight="1" hidden="1" thickBot="1">
      <c r="A131" s="134"/>
      <c r="B131" s="14" t="s">
        <v>3</v>
      </c>
      <c r="C131" s="1" t="s">
        <v>190</v>
      </c>
      <c r="D131" s="94">
        <f aca="true" t="shared" si="37" ref="D131:I131">D132+D133</f>
        <v>0</v>
      </c>
      <c r="E131" s="94">
        <f t="shared" si="37"/>
        <v>0</v>
      </c>
      <c r="F131" s="94">
        <f t="shared" si="37"/>
        <v>0</v>
      </c>
      <c r="G131" s="94">
        <f t="shared" si="37"/>
        <v>0</v>
      </c>
      <c r="H131" s="94">
        <f t="shared" si="37"/>
        <v>0</v>
      </c>
      <c r="I131" s="94">
        <f t="shared" si="37"/>
        <v>0</v>
      </c>
      <c r="J131" s="230" t="e">
        <f t="shared" si="17"/>
        <v>#DIV/0!</v>
      </c>
    </row>
    <row r="132" spans="1:10" ht="17.25" customHeight="1" hidden="1" thickBot="1">
      <c r="A132" s="134"/>
      <c r="B132" s="14" t="s">
        <v>4</v>
      </c>
      <c r="C132" s="1" t="s">
        <v>191</v>
      </c>
      <c r="D132" s="94"/>
      <c r="E132" s="94"/>
      <c r="F132" s="94"/>
      <c r="G132" s="94"/>
      <c r="H132" s="94"/>
      <c r="I132" s="94"/>
      <c r="J132" s="230" t="e">
        <f t="shared" si="17"/>
        <v>#DIV/0!</v>
      </c>
    </row>
    <row r="133" spans="1:10" ht="17.25" customHeight="1" hidden="1" thickBot="1">
      <c r="A133" s="134"/>
      <c r="B133" s="14" t="s">
        <v>67</v>
      </c>
      <c r="C133" s="1" t="s">
        <v>192</v>
      </c>
      <c r="D133" s="94"/>
      <c r="E133" s="94"/>
      <c r="F133" s="94"/>
      <c r="G133" s="94"/>
      <c r="H133" s="94"/>
      <c r="I133" s="94"/>
      <c r="J133" s="230" t="e">
        <f t="shared" si="17"/>
        <v>#DIV/0!</v>
      </c>
    </row>
    <row r="134" spans="1:10" ht="17.25" customHeight="1" hidden="1" thickBot="1">
      <c r="A134" s="134"/>
      <c r="B134" s="14" t="s">
        <v>9</v>
      </c>
      <c r="C134" s="1" t="s">
        <v>193</v>
      </c>
      <c r="D134" s="94">
        <f aca="true" t="shared" si="38" ref="D134:I134">D135+D136</f>
        <v>0</v>
      </c>
      <c r="E134" s="94">
        <f t="shared" si="38"/>
        <v>0</v>
      </c>
      <c r="F134" s="94">
        <f t="shared" si="38"/>
        <v>0</v>
      </c>
      <c r="G134" s="94">
        <f t="shared" si="38"/>
        <v>0</v>
      </c>
      <c r="H134" s="94">
        <f t="shared" si="38"/>
        <v>0</v>
      </c>
      <c r="I134" s="94">
        <f t="shared" si="38"/>
        <v>0</v>
      </c>
      <c r="J134" s="230" t="e">
        <f t="shared" si="17"/>
        <v>#DIV/0!</v>
      </c>
    </row>
    <row r="135" spans="1:10" ht="17.25" customHeight="1" hidden="1" thickBot="1">
      <c r="A135" s="134"/>
      <c r="B135" s="14" t="s">
        <v>10</v>
      </c>
      <c r="C135" s="1" t="s">
        <v>60</v>
      </c>
      <c r="D135" s="94"/>
      <c r="E135" s="94"/>
      <c r="F135" s="94"/>
      <c r="G135" s="94"/>
      <c r="H135" s="94"/>
      <c r="I135" s="94"/>
      <c r="J135" s="230" t="e">
        <f t="shared" si="17"/>
        <v>#DIV/0!</v>
      </c>
    </row>
    <row r="136" spans="1:10" ht="17.25" customHeight="1" hidden="1" thickBot="1">
      <c r="A136" s="134"/>
      <c r="B136" s="14" t="s">
        <v>12</v>
      </c>
      <c r="C136" s="1" t="s">
        <v>61</v>
      </c>
      <c r="D136" s="94"/>
      <c r="E136" s="94"/>
      <c r="F136" s="94"/>
      <c r="G136" s="94"/>
      <c r="H136" s="94"/>
      <c r="I136" s="94"/>
      <c r="J136" s="230" t="e">
        <f t="shared" si="17"/>
        <v>#DIV/0!</v>
      </c>
    </row>
    <row r="137" spans="1:10" ht="17.25" customHeight="1" hidden="1" thickBot="1">
      <c r="A137" s="134"/>
      <c r="B137" s="14" t="s">
        <v>32</v>
      </c>
      <c r="C137" s="1" t="s">
        <v>194</v>
      </c>
      <c r="D137" s="94">
        <f aca="true" t="shared" si="39" ref="D137:I137">D138+D141</f>
        <v>0</v>
      </c>
      <c r="E137" s="94">
        <f t="shared" si="39"/>
        <v>0</v>
      </c>
      <c r="F137" s="94">
        <f t="shared" si="39"/>
        <v>0</v>
      </c>
      <c r="G137" s="94">
        <f t="shared" si="39"/>
        <v>0</v>
      </c>
      <c r="H137" s="94">
        <f t="shared" si="39"/>
        <v>0</v>
      </c>
      <c r="I137" s="94">
        <f t="shared" si="39"/>
        <v>0</v>
      </c>
      <c r="J137" s="230" t="e">
        <f t="shared" si="17"/>
        <v>#DIV/0!</v>
      </c>
    </row>
    <row r="138" spans="1:10" ht="17.25" customHeight="1" hidden="1" thickBot="1">
      <c r="A138" s="134"/>
      <c r="B138" s="14" t="s">
        <v>58</v>
      </c>
      <c r="C138" s="1" t="s">
        <v>195</v>
      </c>
      <c r="D138" s="94">
        <f aca="true" t="shared" si="40" ref="D138:I138">D139+D140</f>
        <v>0</v>
      </c>
      <c r="E138" s="94">
        <f t="shared" si="40"/>
        <v>0</v>
      </c>
      <c r="F138" s="94">
        <f t="shared" si="40"/>
        <v>0</v>
      </c>
      <c r="G138" s="94">
        <f t="shared" si="40"/>
        <v>0</v>
      </c>
      <c r="H138" s="94">
        <f t="shared" si="40"/>
        <v>0</v>
      </c>
      <c r="I138" s="94">
        <f t="shared" si="40"/>
        <v>0</v>
      </c>
      <c r="J138" s="230" t="e">
        <f aca="true" t="shared" si="41" ref="J138:J156">I138/H138</f>
        <v>#DIV/0!</v>
      </c>
    </row>
    <row r="139" spans="1:10" ht="17.25" customHeight="1" hidden="1" thickBot="1">
      <c r="A139" s="134"/>
      <c r="B139" s="14" t="s">
        <v>106</v>
      </c>
      <c r="C139" s="1" t="s">
        <v>196</v>
      </c>
      <c r="D139" s="94"/>
      <c r="E139" s="94"/>
      <c r="F139" s="94"/>
      <c r="G139" s="94"/>
      <c r="H139" s="94"/>
      <c r="I139" s="94"/>
      <c r="J139" s="230" t="e">
        <f t="shared" si="41"/>
        <v>#DIV/0!</v>
      </c>
    </row>
    <row r="140" spans="1:10" ht="17.25" customHeight="1" hidden="1" thickBot="1">
      <c r="A140" s="134"/>
      <c r="B140" s="14" t="s">
        <v>108</v>
      </c>
      <c r="C140" s="1" t="s">
        <v>197</v>
      </c>
      <c r="D140" s="94"/>
      <c r="E140" s="94"/>
      <c r="F140" s="94"/>
      <c r="G140" s="94"/>
      <c r="H140" s="94"/>
      <c r="I140" s="94"/>
      <c r="J140" s="230" t="e">
        <f t="shared" si="41"/>
        <v>#DIV/0!</v>
      </c>
    </row>
    <row r="141" spans="1:10" ht="17.25" customHeight="1" hidden="1" thickBot="1">
      <c r="A141" s="134"/>
      <c r="B141" s="14" t="s">
        <v>92</v>
      </c>
      <c r="C141" s="1" t="s">
        <v>198</v>
      </c>
      <c r="D141" s="94">
        <f aca="true" t="shared" si="42" ref="D141:I141">D142+D143</f>
        <v>0</v>
      </c>
      <c r="E141" s="94">
        <f t="shared" si="42"/>
        <v>0</v>
      </c>
      <c r="F141" s="94">
        <f t="shared" si="42"/>
        <v>0</v>
      </c>
      <c r="G141" s="94">
        <f t="shared" si="42"/>
        <v>0</v>
      </c>
      <c r="H141" s="94">
        <f t="shared" si="42"/>
        <v>0</v>
      </c>
      <c r="I141" s="94">
        <f t="shared" si="42"/>
        <v>0</v>
      </c>
      <c r="J141" s="230" t="e">
        <f t="shared" si="41"/>
        <v>#DIV/0!</v>
      </c>
    </row>
    <row r="142" spans="1:10" ht="17.25" customHeight="1" hidden="1" thickBot="1">
      <c r="A142" s="134"/>
      <c r="B142" s="14" t="s">
        <v>111</v>
      </c>
      <c r="C142" s="1" t="s">
        <v>196</v>
      </c>
      <c r="D142" s="94"/>
      <c r="E142" s="94"/>
      <c r="F142" s="94"/>
      <c r="G142" s="94"/>
      <c r="H142" s="94"/>
      <c r="I142" s="94"/>
      <c r="J142" s="230" t="e">
        <f t="shared" si="41"/>
        <v>#DIV/0!</v>
      </c>
    </row>
    <row r="143" spans="1:10" ht="17.25" customHeight="1" hidden="1" thickBot="1">
      <c r="A143" s="134"/>
      <c r="B143" s="14" t="s">
        <v>113</v>
      </c>
      <c r="C143" s="1" t="s">
        <v>197</v>
      </c>
      <c r="D143" s="94"/>
      <c r="E143" s="94"/>
      <c r="F143" s="94"/>
      <c r="G143" s="94"/>
      <c r="H143" s="94"/>
      <c r="I143" s="94"/>
      <c r="J143" s="230" t="e">
        <f t="shared" si="41"/>
        <v>#DIV/0!</v>
      </c>
    </row>
    <row r="144" spans="1:10" ht="17.25" customHeight="1" hidden="1" thickBot="1">
      <c r="A144" s="134"/>
      <c r="B144" s="14" t="s">
        <v>33</v>
      </c>
      <c r="C144" s="1" t="s">
        <v>199</v>
      </c>
      <c r="D144" s="94">
        <f aca="true" t="shared" si="43" ref="D144:I144">D145+D146</f>
        <v>0</v>
      </c>
      <c r="E144" s="94">
        <f t="shared" si="43"/>
        <v>0</v>
      </c>
      <c r="F144" s="94">
        <f t="shared" si="43"/>
        <v>0</v>
      </c>
      <c r="G144" s="94">
        <f t="shared" si="43"/>
        <v>0</v>
      </c>
      <c r="H144" s="94">
        <f t="shared" si="43"/>
        <v>0</v>
      </c>
      <c r="I144" s="94">
        <f t="shared" si="43"/>
        <v>0</v>
      </c>
      <c r="J144" s="230" t="e">
        <f t="shared" si="41"/>
        <v>#DIV/0!</v>
      </c>
    </row>
    <row r="145" spans="1:10" ht="17.25" customHeight="1" hidden="1" thickBot="1">
      <c r="A145" s="134"/>
      <c r="B145" s="14" t="s">
        <v>56</v>
      </c>
      <c r="C145" s="1" t="s">
        <v>200</v>
      </c>
      <c r="D145" s="94"/>
      <c r="E145" s="94"/>
      <c r="F145" s="94"/>
      <c r="G145" s="94"/>
      <c r="H145" s="94"/>
      <c r="I145" s="94"/>
      <c r="J145" s="230" t="e">
        <f t="shared" si="41"/>
        <v>#DIV/0!</v>
      </c>
    </row>
    <row r="146" spans="1:10" ht="17.25" customHeight="1" hidden="1" thickBot="1">
      <c r="A146" s="135">
        <v>42</v>
      </c>
      <c r="B146" s="14" t="s">
        <v>57</v>
      </c>
      <c r="C146" s="1" t="s">
        <v>201</v>
      </c>
      <c r="D146" s="94"/>
      <c r="E146" s="94"/>
      <c r="F146" s="94"/>
      <c r="G146" s="94"/>
      <c r="H146" s="94"/>
      <c r="I146" s="94"/>
      <c r="J146" s="230" t="e">
        <f t="shared" si="41"/>
        <v>#DIV/0!</v>
      </c>
    </row>
    <row r="147" spans="1:10" ht="17.25" customHeight="1" hidden="1" thickBot="1">
      <c r="A147" s="135">
        <v>43</v>
      </c>
      <c r="B147" s="14" t="s">
        <v>34</v>
      </c>
      <c r="C147" s="1" t="s">
        <v>202</v>
      </c>
      <c r="D147" s="94">
        <f aca="true" t="shared" si="44" ref="D147:I147">D148+D149</f>
        <v>0</v>
      </c>
      <c r="E147" s="94">
        <f t="shared" si="44"/>
        <v>0</v>
      </c>
      <c r="F147" s="94">
        <f t="shared" si="44"/>
        <v>0</v>
      </c>
      <c r="G147" s="94">
        <f t="shared" si="44"/>
        <v>0</v>
      </c>
      <c r="H147" s="94">
        <f t="shared" si="44"/>
        <v>0</v>
      </c>
      <c r="I147" s="94">
        <f t="shared" si="44"/>
        <v>0</v>
      </c>
      <c r="J147" s="230" t="e">
        <f t="shared" si="41"/>
        <v>#DIV/0!</v>
      </c>
    </row>
    <row r="148" spans="1:10" ht="17.25" customHeight="1" hidden="1" thickBot="1">
      <c r="A148" s="135"/>
      <c r="B148" s="14" t="s">
        <v>86</v>
      </c>
      <c r="C148" s="1" t="s">
        <v>185</v>
      </c>
      <c r="D148" s="94"/>
      <c r="E148" s="94"/>
      <c r="F148" s="94"/>
      <c r="G148" s="94"/>
      <c r="H148" s="94"/>
      <c r="I148" s="94"/>
      <c r="J148" s="230" t="e">
        <f t="shared" si="41"/>
        <v>#DIV/0!</v>
      </c>
    </row>
    <row r="149" spans="1:10" ht="17.25" customHeight="1" hidden="1" thickBot="1">
      <c r="A149" s="135"/>
      <c r="B149" s="14" t="s">
        <v>87</v>
      </c>
      <c r="C149" s="1" t="s">
        <v>186</v>
      </c>
      <c r="D149" s="94"/>
      <c r="E149" s="94"/>
      <c r="F149" s="94"/>
      <c r="G149" s="94"/>
      <c r="H149" s="94"/>
      <c r="I149" s="94"/>
      <c r="J149" s="230" t="e">
        <f t="shared" si="41"/>
        <v>#DIV/0!</v>
      </c>
    </row>
    <row r="150" spans="1:10" s="147" customFormat="1" ht="17.25" customHeight="1" thickBot="1">
      <c r="A150" s="144">
        <v>44</v>
      </c>
      <c r="B150" s="145"/>
      <c r="C150" s="143" t="s">
        <v>203</v>
      </c>
      <c r="D150" s="146">
        <f aca="true" t="shared" si="45" ref="D150:I150">D147+D144+D137+D134+D131</f>
        <v>0</v>
      </c>
      <c r="E150" s="146">
        <f t="shared" si="45"/>
        <v>0</v>
      </c>
      <c r="F150" s="146">
        <f t="shared" si="45"/>
        <v>0</v>
      </c>
      <c r="G150" s="146">
        <f t="shared" si="45"/>
        <v>0</v>
      </c>
      <c r="H150" s="146">
        <f t="shared" si="45"/>
        <v>0</v>
      </c>
      <c r="I150" s="146">
        <f t="shared" si="45"/>
        <v>0</v>
      </c>
      <c r="J150" s="237">
        <v>0</v>
      </c>
    </row>
    <row r="151" spans="1:10" ht="17.25" customHeight="1" hidden="1">
      <c r="A151" s="140">
        <v>24</v>
      </c>
      <c r="B151" s="14" t="s">
        <v>30</v>
      </c>
      <c r="C151" s="1" t="s">
        <v>55</v>
      </c>
      <c r="D151" s="94"/>
      <c r="E151" s="94"/>
      <c r="F151" s="94"/>
      <c r="G151" s="94"/>
      <c r="H151" s="94"/>
      <c r="I151" s="94"/>
      <c r="J151" s="230" t="e">
        <f t="shared" si="41"/>
        <v>#DIV/0!</v>
      </c>
    </row>
    <row r="152" spans="1:10" ht="17.25" customHeight="1" thickBot="1">
      <c r="A152" s="140"/>
      <c r="B152" s="14"/>
      <c r="C152" s="1"/>
      <c r="D152" s="94"/>
      <c r="E152" s="94"/>
      <c r="F152" s="94"/>
      <c r="G152" s="94"/>
      <c r="H152" s="94"/>
      <c r="I152" s="94"/>
      <c r="J152" s="230"/>
    </row>
    <row r="153" spans="1:10" ht="17.25" customHeight="1" thickBot="1">
      <c r="A153" s="187">
        <v>24</v>
      </c>
      <c r="B153" s="181"/>
      <c r="C153" s="1" t="s">
        <v>239</v>
      </c>
      <c r="D153" s="94"/>
      <c r="E153" s="94"/>
      <c r="F153" s="94"/>
      <c r="G153" s="94"/>
      <c r="H153" s="94"/>
      <c r="I153" s="94">
        <v>0</v>
      </c>
      <c r="J153" s="217">
        <v>0</v>
      </c>
    </row>
    <row r="154" spans="1:10" ht="17.25" customHeight="1" thickBot="1">
      <c r="A154" s="187"/>
      <c r="B154" s="181"/>
      <c r="C154" s="1" t="s">
        <v>240</v>
      </c>
      <c r="D154" s="94"/>
      <c r="E154" s="94"/>
      <c r="F154" s="94"/>
      <c r="G154" s="94"/>
      <c r="H154" s="94"/>
      <c r="I154" s="94">
        <v>601</v>
      </c>
      <c r="J154" s="217">
        <v>0</v>
      </c>
    </row>
    <row r="155" spans="1:10" s="13" customFormat="1" ht="17.25" customHeight="1" thickBot="1">
      <c r="A155" s="54"/>
      <c r="B155" s="272" t="s">
        <v>204</v>
      </c>
      <c r="C155" s="262"/>
      <c r="D155" s="95">
        <f>D96+D128</f>
        <v>29050</v>
      </c>
      <c r="E155" s="95">
        <f>E96+E128</f>
        <v>295</v>
      </c>
      <c r="F155" s="95">
        <f>F96+F128</f>
        <v>29345</v>
      </c>
      <c r="G155" s="95">
        <f>G96+G128</f>
        <v>74</v>
      </c>
      <c r="H155" s="95">
        <f>H96+H128</f>
        <v>29419</v>
      </c>
      <c r="I155" s="95">
        <f>I96+I128+I153</f>
        <v>10825</v>
      </c>
      <c r="J155" s="229">
        <f t="shared" si="41"/>
        <v>0.367959481967436</v>
      </c>
    </row>
    <row r="156" spans="1:10" s="13" customFormat="1" ht="17.25" customHeight="1" thickBot="1">
      <c r="A156" s="10">
        <v>45</v>
      </c>
      <c r="B156" s="271" t="s">
        <v>205</v>
      </c>
      <c r="C156" s="259"/>
      <c r="D156" s="96">
        <f>D97+D150</f>
        <v>29050</v>
      </c>
      <c r="E156" s="96">
        <f>E97+E150</f>
        <v>295</v>
      </c>
      <c r="F156" s="96">
        <f>F97+F150</f>
        <v>29345</v>
      </c>
      <c r="G156" s="96">
        <f>G97+G150</f>
        <v>74</v>
      </c>
      <c r="H156" s="96">
        <f>H97+H150</f>
        <v>29419</v>
      </c>
      <c r="I156" s="96">
        <f>I97+I150+I154</f>
        <v>10735</v>
      </c>
      <c r="J156" s="238">
        <f t="shared" si="41"/>
        <v>0.3649002345423026</v>
      </c>
    </row>
    <row r="157" spans="1:10" s="21" customFormat="1" ht="17.25" customHeight="1">
      <c r="A157" s="91"/>
      <c r="B157" s="98"/>
      <c r="C157" s="66"/>
      <c r="D157" s="91"/>
      <c r="E157" s="91"/>
      <c r="F157" s="91"/>
      <c r="G157" s="91"/>
      <c r="H157" s="91"/>
      <c r="I157" s="91"/>
      <c r="J157" s="211"/>
    </row>
  </sheetData>
  <mergeCells count="5">
    <mergeCell ref="B156:C156"/>
    <mergeCell ref="B1:L1"/>
    <mergeCell ref="A6:D6"/>
    <mergeCell ref="B155:C155"/>
    <mergeCell ref="A5:J5"/>
  </mergeCells>
  <printOptions/>
  <pageMargins left="0.75" right="0.75" top="1" bottom="1" header="0.5" footer="0.5"/>
  <pageSetup horizontalDpi="600" verticalDpi="600" orientation="portrait" paperSize="8" scale="65" r:id="rId1"/>
  <rowBreaks count="1" manualBreakCount="1">
    <brk id="12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6"/>
  <sheetViews>
    <sheetView zoomScale="75" zoomScaleNormal="75" workbookViewId="0" topLeftCell="A1">
      <selection activeCell="S14" sqref="S14"/>
    </sheetView>
  </sheetViews>
  <sheetFormatPr defaultColWidth="9.00390625" defaultRowHeight="12.75"/>
  <cols>
    <col min="1" max="2" width="9.125" style="103" customWidth="1"/>
    <col min="3" max="3" width="13.25390625" style="103" customWidth="1"/>
    <col min="4" max="4" width="53.00390625" style="106" customWidth="1"/>
    <col min="5" max="5" width="11.625" style="103" customWidth="1"/>
    <col min="6" max="6" width="10.375" style="103" customWidth="1"/>
    <col min="7" max="7" width="8.125" style="103" customWidth="1"/>
    <col min="8" max="13" width="9.125" style="103" customWidth="1"/>
    <col min="14" max="14" width="12.25390625" style="103" customWidth="1"/>
    <col min="15" max="16" width="9.125" style="103" customWidth="1"/>
    <col min="17" max="17" width="0" style="103" hidden="1" customWidth="1"/>
    <col min="18" max="16384" width="9.125" style="103" customWidth="1"/>
  </cols>
  <sheetData>
    <row r="1" spans="3:256" ht="15">
      <c r="C1" s="268"/>
      <c r="D1" s="268"/>
      <c r="E1" s="2"/>
      <c r="F1" s="2"/>
      <c r="G1" s="10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ht="15">
      <c r="C2" s="105"/>
    </row>
    <row r="4" spans="3:14" ht="30" customHeight="1"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spans="3:14" ht="15.75"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</row>
    <row r="6" spans="3:14" s="107" customFormat="1" ht="23.25" customHeight="1"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</row>
    <row r="7" spans="3:14" ht="32.25" customHeight="1"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</row>
    <row r="8" spans="3:14" s="109" customFormat="1" ht="32.25" customHeight="1">
      <c r="C8" s="273"/>
      <c r="D8" s="273"/>
      <c r="E8" s="275"/>
      <c r="F8" s="275"/>
      <c r="G8" s="275"/>
      <c r="H8" s="275"/>
      <c r="I8" s="275"/>
      <c r="J8" s="275"/>
      <c r="K8" s="275"/>
      <c r="L8" s="275"/>
      <c r="M8" s="275"/>
      <c r="N8" s="273"/>
    </row>
    <row r="9" spans="3:14" s="111" customFormat="1" ht="32.25" customHeight="1">
      <c r="C9" s="110"/>
      <c r="D9" s="110"/>
      <c r="E9" s="101"/>
      <c r="F9" s="109"/>
      <c r="G9" s="109"/>
      <c r="H9" s="101"/>
      <c r="I9" s="109"/>
      <c r="J9" s="109"/>
      <c r="K9" s="101"/>
      <c r="L9" s="109"/>
      <c r="M9" s="109"/>
      <c r="N9" s="273"/>
    </row>
    <row r="10" spans="1:14" s="113" customFormat="1" ht="32.25" customHeight="1">
      <c r="A10" s="112"/>
      <c r="C10" s="110"/>
      <c r="D10" s="114"/>
      <c r="E10" s="108"/>
      <c r="F10" s="109"/>
      <c r="G10" s="103"/>
      <c r="H10" s="108"/>
      <c r="I10" s="103"/>
      <c r="J10" s="103"/>
      <c r="K10" s="115"/>
      <c r="L10" s="115"/>
      <c r="M10" s="115"/>
      <c r="N10" s="116"/>
    </row>
    <row r="11" spans="3:17" s="115" customFormat="1" ht="32.25" customHeight="1">
      <c r="C11" s="110"/>
      <c r="D11" s="114"/>
      <c r="Q11" s="114"/>
    </row>
    <row r="12" spans="3:4" s="115" customFormat="1" ht="32.25" customHeight="1">
      <c r="C12" s="110"/>
      <c r="D12" s="114"/>
    </row>
    <row r="13" spans="3:17" s="115" customFormat="1" ht="32.25" customHeight="1">
      <c r="C13" s="110"/>
      <c r="D13" s="114"/>
      <c r="Q13" s="114"/>
    </row>
    <row r="14" spans="3:14" s="117" customFormat="1" ht="32.25" customHeight="1">
      <c r="C14" s="118"/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</row>
    <row r="15" spans="3:14" s="117" customFormat="1" ht="32.25" customHeight="1">
      <c r="C15" s="110"/>
      <c r="D15" s="114"/>
      <c r="E15" s="115"/>
      <c r="F15" s="115"/>
      <c r="G15" s="115"/>
      <c r="H15" s="115"/>
      <c r="I15" s="115"/>
      <c r="J15" s="115"/>
      <c r="K15" s="115"/>
      <c r="L15" s="115"/>
      <c r="M15" s="115"/>
      <c r="N15" s="115"/>
    </row>
    <row r="16" spans="3:14" s="117" customFormat="1" ht="32.25" customHeight="1">
      <c r="C16" s="110"/>
      <c r="D16" s="114"/>
      <c r="E16" s="115"/>
      <c r="F16" s="115"/>
      <c r="G16" s="115"/>
      <c r="H16" s="115"/>
      <c r="I16" s="115"/>
      <c r="J16" s="123"/>
      <c r="K16" s="115"/>
      <c r="L16" s="115"/>
      <c r="M16" s="115"/>
      <c r="N16" s="115"/>
    </row>
    <row r="17" spans="3:14" s="117" customFormat="1" ht="32.25" customHeight="1">
      <c r="C17" s="110"/>
      <c r="D17" s="114"/>
      <c r="E17" s="115"/>
      <c r="F17" s="115"/>
      <c r="G17" s="115"/>
      <c r="H17" s="115"/>
      <c r="I17" s="115"/>
      <c r="J17" s="115"/>
      <c r="K17" s="115"/>
      <c r="L17" s="115"/>
      <c r="M17" s="115"/>
      <c r="N17" s="115"/>
    </row>
    <row r="18" spans="3:14" s="117" customFormat="1" ht="32.25" customHeight="1">
      <c r="C18" s="110"/>
      <c r="D18" s="114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3:14" s="117" customFormat="1" ht="32.25" customHeight="1">
      <c r="C19" s="110"/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</row>
    <row r="20" spans="3:17" s="115" customFormat="1" ht="32.25" customHeight="1">
      <c r="C20" s="110"/>
      <c r="D20" s="114"/>
      <c r="Q20" s="114"/>
    </row>
    <row r="21" spans="3:14" s="117" customFormat="1" ht="32.25" customHeight="1">
      <c r="C21" s="273"/>
      <c r="D21" s="273"/>
      <c r="E21" s="115"/>
      <c r="F21" s="115"/>
      <c r="G21" s="115"/>
      <c r="H21" s="115"/>
      <c r="I21" s="115"/>
      <c r="J21" s="115"/>
      <c r="K21" s="115"/>
      <c r="L21" s="115"/>
      <c r="M21" s="115"/>
      <c r="N21" s="115"/>
    </row>
    <row r="22" spans="5:14" ht="15">
      <c r="E22" s="119"/>
      <c r="F22" s="119"/>
      <c r="G22" s="119"/>
      <c r="H22" s="119"/>
      <c r="I22" s="119"/>
      <c r="J22" s="119"/>
      <c r="K22" s="119"/>
      <c r="L22" s="119"/>
      <c r="M22" s="119"/>
      <c r="N22" s="119"/>
    </row>
    <row r="23" spans="4:5" ht="21" customHeight="1">
      <c r="D23" s="120"/>
      <c r="E23" s="121"/>
    </row>
    <row r="24" spans="4:5" ht="21" customHeight="1">
      <c r="D24" s="120"/>
      <c r="E24" s="121"/>
    </row>
    <row r="25" ht="15">
      <c r="D25" s="122"/>
    </row>
    <row r="26" spans="4:5" ht="21" customHeight="1">
      <c r="D26" s="120"/>
      <c r="E26" s="121"/>
    </row>
  </sheetData>
  <mergeCells count="11">
    <mergeCell ref="C1:D1"/>
    <mergeCell ref="C4:N4"/>
    <mergeCell ref="C5:N5"/>
    <mergeCell ref="C6:N6"/>
    <mergeCell ref="C21:D21"/>
    <mergeCell ref="C7:N7"/>
    <mergeCell ref="C8:D8"/>
    <mergeCell ref="E8:G8"/>
    <mergeCell ref="H8:J8"/>
    <mergeCell ref="K8:M8"/>
    <mergeCell ref="N8:N9"/>
  </mergeCells>
  <printOptions horizontalCentered="1"/>
  <pageMargins left="0.39375" right="0.31527777777777777" top="0.9840277777777778" bottom="0.9840277777777778" header="0.5118055555555556" footer="0.5118055555555556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tengelic</dc:creator>
  <cp:keywords/>
  <dc:description/>
  <cp:lastModifiedBy>TENGELIC</cp:lastModifiedBy>
  <cp:lastPrinted>2013-09-04T08:35:30Z</cp:lastPrinted>
  <dcterms:created xsi:type="dcterms:W3CDTF">2009-02-11T13:51:19Z</dcterms:created>
  <dcterms:modified xsi:type="dcterms:W3CDTF">2013-09-04T08:44:26Z</dcterms:modified>
  <cp:category/>
  <cp:version/>
  <cp:contentType/>
  <cp:contentStatus/>
</cp:coreProperties>
</file>